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2AD5CAC6FE24B3AF575D8ED40ABAD4A531C75B5A" xr6:coauthVersionLast="47" xr6:coauthVersionMax="47" xr10:uidLastSave="{47C3BBB7-0D8D-4F0E-BFA2-FD2ABE0C1A0A}"/>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93" i="3"/>
  <c r="C93" i="3"/>
  <c r="F86" i="3"/>
  <c r="C94" i="3" s="1"/>
  <c r="E86" i="3"/>
  <c r="D86" i="3"/>
  <c r="C86" i="3"/>
  <c r="F85" i="3"/>
  <c r="D93" i="3" s="1"/>
  <c r="E85" i="3"/>
  <c r="D85" i="3"/>
  <c r="C85" i="3"/>
  <c r="E84" i="3"/>
  <c r="D84" i="3"/>
  <c r="C84" i="3"/>
  <c r="F84" i="3" s="1"/>
  <c r="F83" i="3"/>
  <c r="V166" i="3" s="1"/>
  <c r="E83" i="3"/>
  <c r="D83" i="3"/>
  <c r="C83" i="3"/>
  <c r="U136" i="3" s="1"/>
  <c r="F82" i="3"/>
  <c r="T167" i="3" s="1"/>
  <c r="E82" i="3"/>
  <c r="D82" i="3"/>
  <c r="C82" i="3"/>
  <c r="S136" i="3" s="1"/>
  <c r="E68" i="3"/>
  <c r="D68" i="3"/>
  <c r="C68" i="3"/>
  <c r="F68" i="3" s="1"/>
  <c r="E67" i="3"/>
  <c r="D67" i="3"/>
  <c r="F67" i="3" s="1"/>
  <c r="C67" i="3"/>
  <c r="E49" i="3"/>
  <c r="F49" i="3" s="1"/>
  <c r="D49" i="3"/>
  <c r="C49" i="3"/>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F16" i="3"/>
  <c r="R167" i="3" s="1"/>
  <c r="E16" i="3"/>
  <c r="D16" i="3"/>
  <c r="C16" i="3"/>
  <c r="Q136" i="3" s="1"/>
  <c r="C9" i="3"/>
  <c r="D9" i="3" s="1"/>
  <c r="D8" i="3"/>
  <c r="C8" i="3"/>
  <c r="C7" i="3" s="1"/>
  <c r="D7" i="3" s="1"/>
  <c r="G125" i="3" l="1"/>
  <c r="E34" i="3"/>
  <c r="D34" i="3"/>
  <c r="C34" i="3"/>
  <c r="E35" i="3"/>
  <c r="D35" i="3"/>
  <c r="C35" i="3"/>
  <c r="C53" i="3"/>
  <c r="D53" i="3"/>
  <c r="E53" i="3"/>
  <c r="E113" i="3"/>
  <c r="D113" i="3"/>
  <c r="C113" i="3"/>
  <c r="E73" i="3"/>
  <c r="D73" i="3"/>
  <c r="C73" i="3"/>
  <c r="X166" i="3"/>
  <c r="X161" i="3"/>
  <c r="X156" i="3"/>
  <c r="X151" i="3"/>
  <c r="X146" i="3"/>
  <c r="X141" i="3"/>
  <c r="X165" i="3"/>
  <c r="X160" i="3"/>
  <c r="X155" i="3"/>
  <c r="X150" i="3"/>
  <c r="X145" i="3"/>
  <c r="X140" i="3"/>
  <c r="C92" i="3"/>
  <c r="X164" i="3"/>
  <c r="X159" i="3"/>
  <c r="X154" i="3"/>
  <c r="X149" i="3"/>
  <c r="X144" i="3"/>
  <c r="X139" i="3"/>
  <c r="X168" i="3"/>
  <c r="X163" i="3"/>
  <c r="X158" i="3"/>
  <c r="X153" i="3"/>
  <c r="X148" i="3"/>
  <c r="X143" i="3"/>
  <c r="X138" i="3"/>
  <c r="E92" i="3"/>
  <c r="D92" i="3"/>
  <c r="X167" i="3"/>
  <c r="X162" i="3"/>
  <c r="X157" i="3"/>
  <c r="X152" i="3"/>
  <c r="X147" i="3"/>
  <c r="X142" i="3"/>
  <c r="E72" i="3"/>
  <c r="D72" i="3"/>
  <c r="C72" i="3"/>
  <c r="D54" i="3"/>
  <c r="C54" i="3"/>
  <c r="E54" i="3"/>
  <c r="E55" i="3"/>
  <c r="D55" i="3"/>
  <c r="C55" i="3"/>
  <c r="E58" i="3"/>
  <c r="D58" i="3"/>
  <c r="C58" i="3"/>
  <c r="E111" i="3"/>
  <c r="D111" i="3"/>
  <c r="C111" i="3"/>
  <c r="E56" i="3"/>
  <c r="D56" i="3"/>
  <c r="C56" i="3"/>
  <c r="D110" i="3"/>
  <c r="C110" i="3"/>
  <c r="E110" i="3"/>
  <c r="E57" i="3"/>
  <c r="D57" i="3"/>
  <c r="C57" i="3"/>
  <c r="E112" i="3"/>
  <c r="D112" i="3"/>
  <c r="C112" i="3"/>
  <c r="D94" i="3"/>
  <c r="V142" i="3"/>
  <c r="V147" i="3"/>
  <c r="V152" i="3"/>
  <c r="V157" i="3"/>
  <c r="V162" i="3"/>
  <c r="V167" i="3"/>
  <c r="E94" i="3"/>
  <c r="W136" i="3"/>
  <c r="R138" i="3"/>
  <c r="R143" i="3"/>
  <c r="R148" i="3"/>
  <c r="R153" i="3"/>
  <c r="R158" i="3"/>
  <c r="R163" i="3"/>
  <c r="R168" i="3"/>
  <c r="T138" i="3"/>
  <c r="T143" i="3"/>
  <c r="T148" i="3"/>
  <c r="T153" i="3"/>
  <c r="T158" i="3"/>
  <c r="T163" i="3"/>
  <c r="T168" i="3"/>
  <c r="V138" i="3"/>
  <c r="V143" i="3"/>
  <c r="V148" i="3"/>
  <c r="V153" i="3"/>
  <c r="V158" i="3"/>
  <c r="V163" i="3"/>
  <c r="V168" i="3"/>
  <c r="E20" i="3"/>
  <c r="R139" i="3"/>
  <c r="R144" i="3"/>
  <c r="R149" i="3"/>
  <c r="R154" i="3"/>
  <c r="R159" i="3"/>
  <c r="R164" i="3"/>
  <c r="C90" i="3"/>
  <c r="T139" i="3"/>
  <c r="T144" i="3"/>
  <c r="T149" i="3"/>
  <c r="T154" i="3"/>
  <c r="T159" i="3"/>
  <c r="T164" i="3"/>
  <c r="D20" i="3"/>
  <c r="D90" i="3"/>
  <c r="V139" i="3"/>
  <c r="V144" i="3"/>
  <c r="V149" i="3"/>
  <c r="V154" i="3"/>
  <c r="V159" i="3"/>
  <c r="V164" i="3"/>
  <c r="E90" i="3"/>
  <c r="R140" i="3"/>
  <c r="R145" i="3"/>
  <c r="R150" i="3"/>
  <c r="R155" i="3"/>
  <c r="R160" i="3"/>
  <c r="R165" i="3"/>
  <c r="C91" i="3"/>
  <c r="D91" i="3"/>
  <c r="T140" i="3"/>
  <c r="T145" i="3"/>
  <c r="T150" i="3"/>
  <c r="T155" i="3"/>
  <c r="T160" i="3"/>
  <c r="T165" i="3"/>
  <c r="E91" i="3"/>
  <c r="V140" i="3"/>
  <c r="V145" i="3"/>
  <c r="V150" i="3"/>
  <c r="V155" i="3"/>
  <c r="V160" i="3"/>
  <c r="V165" i="3"/>
  <c r="R141" i="3"/>
  <c r="R146" i="3"/>
  <c r="R151" i="3"/>
  <c r="R156" i="3"/>
  <c r="R161" i="3"/>
  <c r="R166" i="3"/>
  <c r="T141" i="3"/>
  <c r="T146" i="3"/>
  <c r="T151" i="3"/>
  <c r="T156" i="3"/>
  <c r="T161" i="3"/>
  <c r="T166" i="3"/>
  <c r="V141" i="3"/>
  <c r="V146" i="3"/>
  <c r="V151" i="3"/>
  <c r="V156" i="3"/>
  <c r="V161" i="3"/>
  <c r="C20" i="3"/>
  <c r="R142" i="3"/>
  <c r="R147" i="3"/>
  <c r="R152" i="3"/>
  <c r="R157" i="3"/>
  <c r="R162" i="3"/>
  <c r="T142" i="3"/>
  <c r="T147" i="3"/>
  <c r="T152" i="3"/>
  <c r="T157" i="3"/>
  <c r="T16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the OSS used to store ActionTrail logs is not publicly accessible</t>
        </r>
      </text>
    </comment>
    <comment ref="K19" authorId="0" shapeId="0" xr:uid="{00000000-0006-0000-0400-000005000000}">
      <text>
        <r>
          <rPr>
            <sz val="11"/>
            <rFont val="Calibri"/>
          </rPr>
          <t xml:space="preserve">Ensure routing tables for VPC peering are </t>
        </r>
        <r>
          <rPr>
            <sz val="11"/>
            <color rgb="FF000000"/>
            <rFont val="Calibri"/>
          </rPr>
          <t>"</t>
        </r>
        <r>
          <rPr>
            <b/>
            <sz val="11"/>
            <color rgb="FF000000"/>
            <rFont val="Calibri"/>
          </rPr>
          <t>least access</t>
        </r>
        <r>
          <rPr>
            <sz val="11"/>
            <color rgb="FF000000"/>
            <rFont val="Calibri"/>
          </rPr>
          <t>"</t>
        </r>
      </text>
    </comment>
    <comment ref="L19" authorId="0" shapeId="0" xr:uid="{00000000-0006-0000-0400-000002000000}">
      <text>
        <r>
          <rPr>
            <sz val="11"/>
            <rFont val="Calibri"/>
          </rPr>
          <t>Ensure that OSS bucket is not anonymously or publicly accessible</t>
        </r>
      </text>
    </comment>
    <comment ref="M19" authorId="0" shapeId="0" xr:uid="{00000000-0006-0000-0400-000003000000}">
      <text>
        <r>
          <rPr>
            <sz val="11"/>
            <rFont val="Calibri"/>
          </rPr>
          <t>Ensure that there are no publicly accessible objects in storage buckets</t>
        </r>
      </text>
    </comment>
    <comment ref="N19" authorId="0" shapeId="0" xr:uid="{00000000-0006-0000-0400-000004000000}">
      <text>
        <r>
          <rPr>
            <sz val="11"/>
            <rFont val="Calibri"/>
          </rPr>
          <t>Ensure that RDS Instances are not open to the world</t>
        </r>
      </text>
    </comment>
    <comment ref="J26" authorId="0" shapeId="0" xr:uid="{00000000-0006-0000-0400-000006000000}">
      <text>
        <r>
          <rPr>
            <sz val="11"/>
            <rFont val="Calibri"/>
          </rPr>
          <t xml:space="preserve">Ensure that </t>
        </r>
        <r>
          <rPr>
            <sz val="11"/>
            <color rgb="FF000000"/>
            <rFont val="Calibri"/>
          </rPr>
          <t>'</t>
        </r>
        <r>
          <rPr>
            <b/>
            <sz val="11"/>
            <color rgb="FF000000"/>
            <rFont val="Calibri"/>
          </rPr>
          <t>Secure transfer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6" authorId="0" shapeId="0" xr:uid="{00000000-0006-0000-0400-000007000000}">
      <text>
        <r>
          <rPr>
            <sz val="11"/>
            <rFont val="Calibri"/>
          </rPr>
          <t>Ensure that URL signature is allowed only over https</t>
        </r>
      </text>
    </comment>
    <comment ref="L26" authorId="0" shapeId="0" xr:uid="{00000000-0006-0000-0400-000008000000}">
      <text>
        <r>
          <rPr>
            <sz val="11"/>
            <rFont val="Calibri"/>
          </rPr>
          <t>Ensure that RDS instance requires all incoming connections to use SSL</t>
        </r>
      </text>
    </comment>
    <comment ref="J27" authorId="0" shapeId="0" xr:uid="{00000000-0006-0000-0400-000009000000}">
      <text>
        <r>
          <rPr>
            <sz val="11"/>
            <rFont val="Calibri"/>
          </rPr>
          <t xml:space="preserve">Ensure that </t>
        </r>
        <r>
          <rPr>
            <sz val="11"/>
            <color rgb="FF000000"/>
            <rFont val="Calibri"/>
          </rPr>
          <t>'</t>
        </r>
        <r>
          <rPr>
            <b/>
            <sz val="11"/>
            <color rgb="FF000000"/>
            <rFont val="Calibri"/>
          </rPr>
          <t>Unattached disks</t>
        </r>
        <r>
          <rPr>
            <sz val="11"/>
            <color rgb="FF000000"/>
            <rFont val="Calibri"/>
          </rPr>
          <t>'</t>
        </r>
        <r>
          <rPr>
            <sz val="11"/>
            <color rgb="FF000000"/>
            <rFont val="Calibri"/>
          </rPr>
          <t xml:space="preserve"> are encrypted</t>
        </r>
      </text>
    </comment>
    <comment ref="K27" authorId="0" shapeId="0" xr:uid="{00000000-0006-0000-0400-00000C000000}">
      <text>
        <r>
          <rPr>
            <sz val="11"/>
            <rFont val="Calibri"/>
          </rPr>
          <t>Ensure that ‘Virtual Machine’s disk’ are encrypted</t>
        </r>
      </text>
    </comment>
    <comment ref="L27" authorId="0" shapeId="0" xr:uid="{00000000-0006-0000-0400-00000D000000}">
      <text>
        <r>
          <rPr>
            <sz val="11"/>
            <rFont val="Calibri"/>
          </rPr>
          <t>Ensure network access rule for storage bucket is not set to publicly accessible</t>
        </r>
      </text>
    </comment>
    <comment ref="M27" authorId="0" shapeId="0" xr:uid="{00000000-0006-0000-0400-00000E000000}">
      <text>
        <r>
          <rPr>
            <sz val="11"/>
            <rFont val="Calibri"/>
          </rPr>
          <t>Ensure server-side encryption is set to ‘Encrypt with Service Key’</t>
        </r>
      </text>
    </comment>
    <comment ref="N27" authorId="0" shapeId="0" xr:uid="{00000000-0006-0000-0400-00000F000000}">
      <text>
        <r>
          <rPr>
            <sz val="11"/>
            <rFont val="Calibri"/>
          </rPr>
          <t>Ensure server-side encryption is set to ‘Encrypt with BYOK’</t>
        </r>
      </text>
    </comment>
    <comment ref="O27" authorId="0" shapeId="0" xr:uid="{00000000-0006-0000-0400-00000A000000}">
      <text>
        <r>
          <rPr>
            <sz val="11"/>
            <rFont val="Calibri"/>
          </rPr>
          <t xml:space="preserve">Ensure that </t>
        </r>
        <r>
          <rPr>
            <sz val="11"/>
            <color rgb="FF000000"/>
            <rFont val="Calibri"/>
          </rPr>
          <t>'</t>
        </r>
        <r>
          <rPr>
            <b/>
            <sz val="11"/>
            <color rgb="FF000000"/>
            <rFont val="Calibri"/>
          </rPr>
          <t>TDE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for applicable database instance</t>
        </r>
      </text>
    </comment>
    <comment ref="P27" authorId="0" shapeId="0" xr:uid="{00000000-0006-0000-0400-00000B000000}">
      <text>
        <r>
          <rPr>
            <sz val="11"/>
            <rFont val="Calibri"/>
          </rPr>
          <t>Ensure RDS instance TDE protector is encrypted with BYOK (Use your own key)</t>
        </r>
      </text>
    </comment>
    <comment ref="J28" authorId="0" shapeId="0" xr:uid="{00000000-0006-0000-0400-000010000000}">
      <text>
        <r>
          <rPr>
            <sz val="11"/>
            <rFont val="Calibri"/>
          </rPr>
          <t>Ensure Network policy is enabled on Kubernetes Engine Clusters</t>
        </r>
      </text>
    </comment>
    <comment ref="K28" authorId="0" shapeId="0" xr:uid="{00000000-0006-0000-0400-000011000000}">
      <text>
        <r>
          <rPr>
            <sz val="11"/>
            <rFont val="Calibri"/>
          </rPr>
          <t>Ensure ENI multiple IP mode support for Kubernetes Cluster</t>
        </r>
      </text>
    </comment>
    <comment ref="L28" authorId="0" shapeId="0" xr:uid="{00000000-0006-0000-0400-000012000000}">
      <text>
        <r>
          <rPr>
            <sz val="11"/>
            <rFont val="Calibri"/>
          </rPr>
          <t>Ensure Kubernetes Cluster is created with Private cluster enabled</t>
        </r>
      </text>
    </comment>
    <comment ref="J32" authorId="0" shapeId="0" xr:uid="{00000000-0006-0000-0400-000013000000}">
      <text>
        <r>
          <rPr>
            <sz val="11"/>
            <rFont val="Calibri"/>
          </rPr>
          <t>Ensure that Config Assessment is granted with privilege</t>
        </r>
      </text>
    </comment>
    <comment ref="J33" authorId="0" shapeId="0" xr:uid="{00000000-0006-0000-0400-000014000000}">
      <text>
        <r>
          <rPr>
            <sz val="11"/>
            <rFont val="Calibri"/>
          </rPr>
          <t>Ensure legacy networks does not exist</t>
        </r>
      </text>
    </comment>
    <comment ref="J39" authorId="0" shapeId="0" xr:uid="{00000000-0006-0000-0400-000015000000}">
      <text>
        <r>
          <rPr>
            <sz val="11"/>
            <rFont val="Calibri"/>
          </rPr>
          <t>Ensure Kubernetes web UI / Dashboard is not enabled</t>
        </r>
      </text>
    </comment>
    <comment ref="J46" authorId="0" shapeId="0" xr:uid="{00000000-0006-0000-0400-000016000000}">
      <text>
        <r>
          <rPr>
            <sz val="11"/>
            <rFont val="Calibri"/>
          </rPr>
          <t>Ensure RAM password policy requires at least one uppercase letter</t>
        </r>
      </text>
    </comment>
    <comment ref="K46" authorId="0" shapeId="0" xr:uid="{00000000-0006-0000-0400-000017000000}">
      <text>
        <r>
          <rPr>
            <sz val="11"/>
            <rFont val="Calibri"/>
          </rPr>
          <t>Ensure RAM password policy requires at least one lowercase letter</t>
        </r>
      </text>
    </comment>
    <comment ref="L46" authorId="0" shapeId="0" xr:uid="{00000000-0006-0000-0400-000018000000}">
      <text>
        <r>
          <rPr>
            <sz val="11"/>
            <rFont val="Calibri"/>
          </rPr>
          <t>Ensure RAM password policy require at least one symbol</t>
        </r>
      </text>
    </comment>
    <comment ref="M46" authorId="0" shapeId="0" xr:uid="{00000000-0006-0000-0400-000019000000}">
      <text>
        <r>
          <rPr>
            <sz val="11"/>
            <rFont val="Calibri"/>
          </rPr>
          <t>Ensure RAM password policy require at least one number</t>
        </r>
      </text>
    </comment>
    <comment ref="N46" authorId="0" shapeId="0" xr:uid="{00000000-0006-0000-0400-00001A000000}">
      <text>
        <r>
          <rPr>
            <sz val="11"/>
            <rFont val="Calibri"/>
          </rPr>
          <t>Ensure RAM password policy requires minimum length of 14 or greater</t>
        </r>
      </text>
    </comment>
    <comment ref="O46" authorId="0" shapeId="0" xr:uid="{00000000-0006-0000-0400-00001B000000}">
      <text>
        <r>
          <rPr>
            <sz val="11"/>
            <rFont val="Calibri"/>
          </rPr>
          <t>Ensure RAM password policy prevents password reuse</t>
        </r>
      </text>
    </comment>
    <comment ref="P46" authorId="0" shapeId="0" xr:uid="{00000000-0006-0000-0400-00001C000000}">
      <text>
        <r>
          <rPr>
            <sz val="11"/>
            <rFont val="Calibri"/>
          </rPr>
          <t>Ensure RAM password policy expires passwords in 365 days or greater</t>
        </r>
      </text>
    </comment>
    <comment ref="J47" authorId="0" shapeId="0" xr:uid="{00000000-0006-0000-0400-00001D000000}">
      <text>
        <r>
          <rPr>
            <sz val="11"/>
            <rFont val="Calibri"/>
          </rPr>
          <t>Ensure users not logged on for 90 days or longer are disabled for console logon</t>
        </r>
      </text>
    </comment>
    <comment ref="K47" authorId="0" shapeId="0" xr:uid="{00000000-0006-0000-0400-00001E000000}">
      <text>
        <r>
          <rPr>
            <sz val="11"/>
            <rFont val="Calibri"/>
          </rPr>
          <t>Ensure that URL signature is allowed only over https</t>
        </r>
      </text>
    </comment>
    <comment ref="J48" authorId="0" shapeId="0" xr:uid="{00000000-0006-0000-0400-00001F000000}">
      <text>
        <r>
          <rPr>
            <sz val="11"/>
            <rFont val="Calibri"/>
          </rPr>
          <t xml:space="preserve">Avoid the use of the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K48" authorId="0" shapeId="0" xr:uid="{00000000-0006-0000-0400-000020000000}">
      <text>
        <r>
          <rPr>
            <sz val="11"/>
            <rFont val="Calibri"/>
          </rPr>
          <t>Ensure no root account access key exists</t>
        </r>
      </text>
    </comment>
    <comment ref="L48" authorId="0" shapeId="0" xr:uid="{00000000-0006-0000-0400-000021000000}">
      <text>
        <r>
          <rPr>
            <sz val="11"/>
            <rFont val="Calibri"/>
          </rPr>
          <t xml:space="preserve">Ensure RAM policies that allow full </t>
        </r>
        <r>
          <rPr>
            <sz val="11"/>
            <color rgb="FF000000"/>
            <rFont val="Calibri"/>
          </rPr>
          <t>"</t>
        </r>
        <r>
          <rPr>
            <b/>
            <sz val="11"/>
            <color rgb="FF000000"/>
            <rFont val="Calibri"/>
          </rPr>
          <t>*:*</t>
        </r>
        <r>
          <rPr>
            <sz val="11"/>
            <color rgb="FF000000"/>
            <rFont val="Calibri"/>
          </rPr>
          <t>"</t>
        </r>
        <r>
          <rPr>
            <sz val="11"/>
            <color rgb="FF000000"/>
            <rFont val="Calibri"/>
          </rPr>
          <t xml:space="preserve"> administrative privileges are not created</t>
        </r>
      </text>
    </comment>
    <comment ref="M48" authorId="0" shapeId="0" xr:uid="{00000000-0006-0000-0400-000022000000}">
      <text>
        <r>
          <rPr>
            <sz val="11"/>
            <rFont val="Calibri"/>
          </rPr>
          <t>Ensure Kubernetes web UI / Dashboard is not enabled</t>
        </r>
      </text>
    </comment>
    <comment ref="J49" authorId="0" shapeId="0" xr:uid="{00000000-0006-0000-0400-000023000000}">
      <text>
        <r>
          <rPr>
            <sz val="11"/>
            <rFont val="Calibri"/>
          </rPr>
          <t>Ensure that Config Assessment is granted with privilege</t>
        </r>
      </text>
    </comment>
    <comment ref="J50" authorId="0" shapeId="0" xr:uid="{00000000-0006-0000-0400-000024000000}">
      <text>
        <r>
          <rPr>
            <sz val="11"/>
            <rFont val="Calibri"/>
          </rPr>
          <t>Ensure Basic Authentication is not enabled on Kubernetes Engine Clusters</t>
        </r>
      </text>
    </comment>
    <comment ref="J54" authorId="0" shapeId="0" xr:uid="{00000000-0006-0000-0400-000025000000}">
      <text>
        <r>
          <rPr>
            <sz val="11"/>
            <rFont val="Calibri"/>
          </rPr>
          <t>Ensure that multi-factor authentication is enabled for all RAM users that have a console password</t>
        </r>
      </text>
    </comment>
    <comment ref="J56" authorId="0" shapeId="0" xr:uid="{00000000-0006-0000-0400-000026000000}">
      <text>
        <r>
          <rPr>
            <sz val="11"/>
            <rFont val="Calibri"/>
          </rPr>
          <t xml:space="preserve">Ensure MFA is enabled for the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J59" authorId="0" shapeId="0" xr:uid="{00000000-0006-0000-0400-000027000000}">
      <text>
        <r>
          <rPr>
            <sz val="11"/>
            <rFont val="Calibri"/>
          </rPr>
          <t>Ensure RAM policies are attached only to groups or roles</t>
        </r>
      </text>
    </comment>
    <comment ref="K59" authorId="0" shapeId="0" xr:uid="{00000000-0006-0000-0400-000028000000}">
      <text>
        <r>
          <rPr>
            <sz val="11"/>
            <rFont val="Calibri"/>
          </rPr>
          <t>Ensure role-based access control (RBAC) authorization is Enabled on Kubernetes Engine Clusters</t>
        </r>
      </text>
    </comment>
    <comment ref="J63" authorId="0" shapeId="0" xr:uid="{00000000-0006-0000-0400-000029000000}">
      <text>
        <r>
          <rPr>
            <sz val="11"/>
            <rFont val="Calibri"/>
          </rPr>
          <t>Ensure that the latest OS Patches for all Virtual Machines are applied</t>
        </r>
      </text>
    </comment>
    <comment ref="J65" authorId="0" shapeId="0" xr:uid="{00000000-0006-0000-0400-00002A000000}">
      <text>
        <r>
          <rPr>
            <sz val="11"/>
            <rFont val="Calibri"/>
          </rPr>
          <t>Ensure Cluster Check triggered at least once per week for Kubernetes Clusters</t>
        </r>
      </text>
    </comment>
    <comment ref="K65" authorId="0" shapeId="0" xr:uid="{00000000-0006-0000-0400-00002B000000}">
      <text>
        <r>
          <rPr>
            <sz val="11"/>
            <rFont val="Calibri"/>
          </rPr>
          <t>Ensure that scheduled vulnerability scan is enabled on all servers</t>
        </r>
      </text>
    </comment>
    <comment ref="J70" authorId="0" shapeId="0" xr:uid="{00000000-0006-0000-0400-00002C000000}">
      <text>
        <r>
          <rPr>
            <sz val="11"/>
            <rFont val="Calibri"/>
          </rPr>
          <t>Ensure Anti-DDoS access and security log service is enabled</t>
        </r>
      </text>
    </comment>
    <comment ref="K70" authorId="0" shapeId="0" xr:uid="{00000000-0006-0000-0400-00002D000000}">
      <text>
        <r>
          <rPr>
            <sz val="11"/>
            <rFont val="Calibri"/>
          </rPr>
          <t>Ensure a log monitoring and alerts are set up for OSS bucket policy changes</t>
        </r>
      </text>
    </comment>
    <comment ref="L70" authorId="0" shapeId="0" xr:uid="{00000000-0006-0000-0400-00002E000000}">
      <text>
        <r>
          <rPr>
            <sz val="11"/>
            <rFont val="Calibri"/>
          </rPr>
          <t>Ensure VPC flow logging is enabled in all VPCs</t>
        </r>
      </text>
    </comment>
    <comment ref="M70" authorId="0" shapeId="0" xr:uid="{00000000-0006-0000-0400-00002F000000}">
      <text>
        <r>
          <rPr>
            <sz val="11"/>
            <rFont val="Calibri"/>
          </rPr>
          <t>Ensure that logging is enabled for OSS buckets</t>
        </r>
      </text>
    </comment>
    <comment ref="N70" authorId="0" shapeId="0" xr:uid="{00000000-0006-0000-0400-000030000000}">
      <text>
        <r>
          <rPr>
            <sz val="11"/>
            <rFont val="Calibri"/>
          </rPr>
          <t>Ensure Log Service is set to ‘Enabled’ on Kubernetes Engine Clusters</t>
        </r>
      </text>
    </comment>
    <comment ref="O70" authorId="0" shapeId="0" xr:uid="{00000000-0006-0000-0400-000031000000}">
      <text>
        <r>
          <rPr>
            <sz val="11"/>
            <rFont val="Calibri"/>
          </rPr>
          <t>Ensure CloudMonitor is set to Enabled on Kubernetes Engine Clusters</t>
        </r>
      </text>
    </comment>
    <comment ref="J71" authorId="0" shapeId="0" xr:uid="{00000000-0006-0000-0400-000032000000}">
      <text>
        <r>
          <rPr>
            <sz val="11"/>
            <rFont val="Calibri"/>
          </rPr>
          <t>Ensure that Logstore data retention period is set 365 days or greater</t>
        </r>
      </text>
    </comment>
    <comment ref="K71" authorId="0" shapeId="0" xr:uid="{00000000-0006-0000-0400-000033000000}">
      <text>
        <r>
          <rPr>
            <sz val="11"/>
            <rFont val="Calibri"/>
          </rPr>
          <t xml:space="preserve">Ensure that </t>
        </r>
        <r>
          <rPr>
            <sz val="11"/>
            <color rgb="FF000000"/>
            <rFont val="Calibri"/>
          </rPr>
          <t>'</t>
        </r>
        <r>
          <rPr>
            <b/>
            <sz val="11"/>
            <color rgb="FF000000"/>
            <rFont val="Calibri"/>
          </rPr>
          <t>Auditing</t>
        </r>
        <r>
          <rPr>
            <sz val="11"/>
            <color rgb="FF000000"/>
            <rFont val="Calibri"/>
          </rPr>
          <t>'</t>
        </r>
        <r>
          <rPr>
            <sz val="11"/>
            <color rgb="FF000000"/>
            <rFont val="Calibri"/>
          </rPr>
          <t xml:space="preserve"> Retention is </t>
        </r>
        <r>
          <rPr>
            <sz val="11"/>
            <color rgb="FF000000"/>
            <rFont val="Calibri"/>
          </rPr>
          <t>'</t>
        </r>
        <r>
          <rPr>
            <b/>
            <sz val="11"/>
            <color rgb="FF000000"/>
            <rFont val="Calibri"/>
          </rPr>
          <t>greater than 6 months</t>
        </r>
        <r>
          <rPr>
            <sz val="11"/>
            <color rgb="FF000000"/>
            <rFont val="Calibri"/>
          </rPr>
          <t>'</t>
        </r>
      </text>
    </comment>
    <comment ref="J73" authorId="0" shapeId="0" xr:uid="{00000000-0006-0000-0400-000034000000}">
      <text>
        <r>
          <rPr>
            <sz val="11"/>
            <rFont val="Calibri"/>
          </rPr>
          <t xml:space="preserve">Ensure a log monitoring and alerts are set up for usage of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K73" authorId="0" shapeId="0" xr:uid="{00000000-0006-0000-0400-000035000000}">
      <text>
        <r>
          <rPr>
            <sz val="11"/>
            <rFont val="Calibri"/>
          </rPr>
          <t>Ensure a log monitoring and alerts are set up for security group changes</t>
        </r>
      </text>
    </comment>
    <comment ref="L73" authorId="0" shapeId="0" xr:uid="{00000000-0006-0000-0400-000036000000}">
      <text>
        <r>
          <rPr>
            <sz val="11"/>
            <rFont val="Calibri"/>
          </rPr>
          <t xml:space="preserve">Ensure parameter </t>
        </r>
        <r>
          <rPr>
            <sz val="11"/>
            <color rgb="FF000000"/>
            <rFont val="Calibri"/>
          </rPr>
          <t>'</t>
        </r>
        <r>
          <rPr>
            <b/>
            <sz val="11"/>
            <color rgb="FF000000"/>
            <rFont val="Calibri"/>
          </rPr>
          <t>log_connections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Database</t>
        </r>
      </text>
    </comment>
    <comment ref="M73" authorId="0" shapeId="0" xr:uid="{00000000-0006-0000-0400-000037000000}">
      <text>
        <r>
          <rPr>
            <sz val="11"/>
            <rFont val="Calibri"/>
          </rPr>
          <t xml:space="preserve">Ensure server parameter </t>
        </r>
        <r>
          <rPr>
            <sz val="11"/>
            <color rgb="FF000000"/>
            <rFont val="Calibri"/>
          </rPr>
          <t>'</t>
        </r>
        <r>
          <rPr>
            <b/>
            <sz val="11"/>
            <color rgb="FF000000"/>
            <rFont val="Calibri"/>
          </rPr>
          <t>log_disconnections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Database Server</t>
        </r>
      </text>
    </comment>
    <comment ref="N73" authorId="0" shapeId="0" xr:uid="{00000000-0006-0000-0400-000038000000}">
      <text>
        <r>
          <rPr>
            <sz val="11"/>
            <rFont val="Calibri"/>
          </rPr>
          <t xml:space="preserve">Ensure server parameter </t>
        </r>
        <r>
          <rPr>
            <sz val="11"/>
            <color rgb="FF000000"/>
            <rFont val="Calibri"/>
          </rPr>
          <t>'</t>
        </r>
        <r>
          <rPr>
            <b/>
            <sz val="11"/>
            <color rgb="FF000000"/>
            <rFont val="Calibri"/>
          </rPr>
          <t xml:space="preserve">log_duration is set to </t>
        </r>
        <r>
          <rPr>
            <sz val="11"/>
            <color rgb="FF000000"/>
            <rFont val="Calibri"/>
          </rPr>
          <t>'</t>
        </r>
        <r>
          <rPr>
            <sz val="11"/>
            <color rgb="FF000000"/>
            <rFont val="Calibri"/>
          </rPr>
          <t>ON</t>
        </r>
        <r>
          <rPr>
            <sz val="11"/>
            <color rgb="FF000000"/>
            <rFont val="Calibri"/>
          </rPr>
          <t>'</t>
        </r>
        <r>
          <rPr>
            <sz val="11"/>
            <color rgb="FF000000"/>
            <rFont val="Calibri"/>
          </rPr>
          <t xml:space="preserve"> for PostgreSQL Database Server</t>
        </r>
      </text>
    </comment>
    <comment ref="O73" authorId="0" shapeId="0" xr:uid="{00000000-0006-0000-0400-000039000000}">
      <text>
        <r>
          <rPr>
            <sz val="11"/>
            <rFont val="Calibri"/>
          </rPr>
          <t>Ensure that Asset Fingerprint automatically collects asset fingerprint data</t>
        </r>
      </text>
    </comment>
    <comment ref="J77" authorId="0" shapeId="0" xr:uid="{00000000-0006-0000-0400-00003A000000}">
      <text>
        <r>
          <rPr>
            <sz val="11"/>
            <rFont val="Calibri"/>
          </rPr>
          <t>Ensure CloudMonitor is set to Enabled on Kubernetes Engine Clusters</t>
        </r>
      </text>
    </comment>
    <comment ref="J79" authorId="0" shapeId="0" xr:uid="{00000000-0006-0000-0400-00003B000000}">
      <text>
        <r>
          <rPr>
            <sz val="11"/>
            <rFont val="Calibri"/>
          </rPr>
          <t>Ensure log monitoring and alerts are set up for RAM Role changes</t>
        </r>
      </text>
    </comment>
    <comment ref="K79" authorId="0" shapeId="0" xr:uid="{00000000-0006-0000-0400-000043000000}">
      <text>
        <r>
          <rPr>
            <sz val="11"/>
            <rFont val="Calibri"/>
          </rPr>
          <t>Ensure log monitoring and alerts are set up for Cloud Firewall changes</t>
        </r>
      </text>
    </comment>
    <comment ref="L79" authorId="0" shapeId="0" xr:uid="{00000000-0006-0000-0400-000044000000}">
      <text>
        <r>
          <rPr>
            <sz val="11"/>
            <rFont val="Calibri"/>
          </rPr>
          <t>Ensure log monitoring and alerts are set up for VPC network route changes</t>
        </r>
      </text>
    </comment>
    <comment ref="M79" authorId="0" shapeId="0" xr:uid="{00000000-0006-0000-0400-000045000000}">
      <text>
        <r>
          <rPr>
            <sz val="11"/>
            <rFont val="Calibri"/>
          </rPr>
          <t>Ensure log monitoring and alerts are set up for VPC changes</t>
        </r>
      </text>
    </comment>
    <comment ref="N79" authorId="0" shapeId="0" xr:uid="{00000000-0006-0000-0400-000046000000}">
      <text>
        <r>
          <rPr>
            <sz val="11"/>
            <rFont val="Calibri"/>
          </rPr>
          <t>Ensure log monitoring and alerts are set up for OSS permission changes</t>
        </r>
      </text>
    </comment>
    <comment ref="O79" authorId="0" shapeId="0" xr:uid="{00000000-0006-0000-0400-000047000000}">
      <text>
        <r>
          <rPr>
            <sz val="11"/>
            <rFont val="Calibri"/>
          </rPr>
          <t>Ensure log monitoring and alerts are set up for RDS instance configuration changes</t>
        </r>
      </text>
    </comment>
    <comment ref="P79" authorId="0" shapeId="0" xr:uid="{00000000-0006-0000-0400-000048000000}">
      <text>
        <r>
          <rPr>
            <sz val="11"/>
            <rFont val="Calibri"/>
          </rPr>
          <t>Ensure a log monitoring and alerts are set up for unauthorized API calls</t>
        </r>
      </text>
    </comment>
    <comment ref="Q79" authorId="0" shapeId="0" xr:uid="{00000000-0006-0000-0400-00003C000000}">
      <text>
        <r>
          <rPr>
            <sz val="11"/>
            <rFont val="Calibri"/>
          </rPr>
          <t>Ensure a log monitoring and alerts are set up for Management Console sign-in without MFA</t>
        </r>
      </text>
    </comment>
    <comment ref="R79" authorId="0" shapeId="0" xr:uid="{00000000-0006-0000-0400-00003D000000}">
      <text>
        <r>
          <rPr>
            <sz val="11"/>
            <rFont val="Calibri"/>
          </rPr>
          <t xml:space="preserve">Ensure a log monitoring and alerts are set up for usage of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S79" authorId="0" shapeId="0" xr:uid="{00000000-0006-0000-0400-00003E000000}">
      <text>
        <r>
          <rPr>
            <sz val="11"/>
            <rFont val="Calibri"/>
          </rPr>
          <t>Ensure a log monitoring and alerts are set up for Management Console authentication failures</t>
        </r>
      </text>
    </comment>
    <comment ref="T79" authorId="0" shapeId="0" xr:uid="{00000000-0006-0000-0400-00003F000000}">
      <text>
        <r>
          <rPr>
            <sz val="11"/>
            <rFont val="Calibri"/>
          </rPr>
          <t>Ensure a log monitoring and alerts are set up for disabling or deletion of customer created CMKs</t>
        </r>
      </text>
    </comment>
    <comment ref="U79" authorId="0" shapeId="0" xr:uid="{00000000-0006-0000-0400-000040000000}">
      <text>
        <r>
          <rPr>
            <sz val="11"/>
            <rFont val="Calibri"/>
          </rPr>
          <t>Ensure a log monitoring and alerts are set up for OSS bucket policy changes</t>
        </r>
      </text>
    </comment>
    <comment ref="V79" authorId="0" shapeId="0" xr:uid="{00000000-0006-0000-0400-000041000000}">
      <text>
        <r>
          <rPr>
            <sz val="11"/>
            <rFont val="Calibri"/>
          </rPr>
          <t>Ensure a log monitoring and alerts are set up for security group changes</t>
        </r>
      </text>
    </comment>
    <comment ref="W79" authorId="0" shapeId="0" xr:uid="{00000000-0006-0000-0400-000042000000}">
      <text>
        <r>
          <rPr>
            <sz val="11"/>
            <rFont val="Calibri"/>
          </rPr>
          <t>Ensure that notification is enabled on all high risk items</t>
        </r>
      </text>
    </comment>
    <comment ref="J90" authorId="0" shapeId="0" xr:uid="{00000000-0006-0000-0400-000049000000}">
      <text>
        <r>
          <rPr>
            <sz val="11"/>
            <rFont val="Calibri"/>
          </rPr>
          <t>Ensure that the endpoint protection for all Virtual Machines is installed</t>
        </r>
      </text>
    </comment>
    <comment ref="K90" authorId="0" shapeId="0" xr:uid="{00000000-0006-0000-0400-00004A000000}">
      <text>
        <r>
          <rPr>
            <sz val="11"/>
            <rFont val="Calibri"/>
          </rPr>
          <t>Ensure that Security Center is Advanced or Enterprise Edition</t>
        </r>
      </text>
    </comment>
    <comment ref="L90" authorId="0" shapeId="0" xr:uid="{00000000-0006-0000-0400-00004B000000}">
      <text>
        <r>
          <rPr>
            <sz val="11"/>
            <rFont val="Calibri"/>
          </rPr>
          <t>Ensure that all assets are installed with security agent</t>
        </r>
      </text>
    </comment>
    <comment ref="M90" authorId="0" shapeId="0" xr:uid="{00000000-0006-0000-0400-00004C000000}">
      <text>
        <r>
          <rPr>
            <sz val="11"/>
            <rFont val="Calibri"/>
          </rPr>
          <t>Ensure that Automatic Quarantine is enabled</t>
        </r>
      </text>
    </comment>
    <comment ref="N90" authorId="0" shapeId="0" xr:uid="{00000000-0006-0000-0400-00004D000000}">
      <text>
        <r>
          <rPr>
            <sz val="11"/>
            <rFont val="Calibri"/>
          </rPr>
          <t>Ensure that Webshell detection is enabled on all web servers</t>
        </r>
      </text>
    </comment>
    <comment ref="J91" authorId="0" shapeId="0" xr:uid="{00000000-0006-0000-0400-00004E000000}">
      <text>
        <r>
          <rPr>
            <sz val="11"/>
            <rFont val="Calibri"/>
          </rPr>
          <t>Ensure that the endpoint protection for all Virtual Machines is installed</t>
        </r>
      </text>
    </comment>
    <comment ref="J105" authorId="0" shapeId="0" xr:uid="{00000000-0006-0000-0400-00004F000000}">
      <text>
        <r>
          <rPr>
            <sz val="11"/>
            <rFont val="Calibri"/>
          </rPr>
          <t>Ensure legacy networks does not exist</t>
        </r>
      </text>
    </comment>
    <comment ref="K105" authorId="0" shapeId="0" xr:uid="{00000000-0006-0000-0400-000050000000}">
      <text>
        <r>
          <rPr>
            <sz val="11"/>
            <rFont val="Calibri"/>
          </rPr>
          <t xml:space="preserve">Ensure routing tables for VPC peering are </t>
        </r>
        <r>
          <rPr>
            <sz val="11"/>
            <color rgb="FF000000"/>
            <rFont val="Calibri"/>
          </rPr>
          <t>"</t>
        </r>
        <r>
          <rPr>
            <b/>
            <sz val="11"/>
            <color rgb="FF000000"/>
            <rFont val="Calibri"/>
          </rPr>
          <t>least access</t>
        </r>
        <r>
          <rPr>
            <sz val="11"/>
            <color rgb="FF000000"/>
            <rFont val="Calibri"/>
          </rPr>
          <t>"</t>
        </r>
      </text>
    </comment>
    <comment ref="L105" authorId="0" shapeId="0" xr:uid="{00000000-0006-0000-0400-000051000000}">
      <text>
        <r>
          <rPr>
            <sz val="11"/>
            <rFont val="Calibri"/>
          </rPr>
          <t>Ensure that RDS Instances are not open to the world</t>
        </r>
      </text>
    </comment>
    <comment ref="M105" authorId="0" shapeId="0" xr:uid="{00000000-0006-0000-0400-000052000000}">
      <text>
        <r>
          <rPr>
            <sz val="11"/>
            <rFont val="Calibri"/>
          </rPr>
          <t>Ensure Network policy is enabled on Kubernetes Engine Clusters</t>
        </r>
      </text>
    </comment>
    <comment ref="N105" authorId="0" shapeId="0" xr:uid="{00000000-0006-0000-0400-000053000000}">
      <text>
        <r>
          <rPr>
            <sz val="11"/>
            <rFont val="Calibri"/>
          </rPr>
          <t>Ensure ENI multiple IP mode support for Kubernetes Cluster</t>
        </r>
      </text>
    </comment>
    <comment ref="O105" authorId="0" shapeId="0" xr:uid="{00000000-0006-0000-0400-000054000000}">
      <text>
        <r>
          <rPr>
            <sz val="11"/>
            <rFont val="Calibri"/>
          </rPr>
          <t>Ensure Kubernetes Cluster is created with Private cluster enabled</t>
        </r>
      </text>
    </comment>
    <comment ref="J118" authorId="0" shapeId="0" xr:uid="{00000000-0006-0000-0400-000055000000}">
      <text>
        <r>
          <rPr>
            <sz val="11"/>
            <rFont val="Calibri"/>
          </rPr>
          <t>Ensure virtual network flow log service is enabled</t>
        </r>
      </text>
    </comment>
    <comment ref="K118" authorId="0" shapeId="0" xr:uid="{00000000-0006-0000-0400-000056000000}">
      <text>
        <r>
          <rPr>
            <sz val="11"/>
            <rFont val="Calibri"/>
          </rPr>
          <t>Ensure VPC flow logging is enabled in all VPCs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RAM password policy temporarily blocks logon after 5 incorrect logon attempts within an hour</t>
        </r>
      </text>
    </comment>
    <comment ref="H4" authorId="0" shapeId="0" xr:uid="{00000000-0006-0000-0500-000002000000}">
      <text>
        <r>
          <rPr>
            <sz val="11"/>
            <rFont val="Calibri"/>
          </rPr>
          <t>Ensure that the endpoint protection for all Virtual Machines is installed</t>
        </r>
      </text>
    </comment>
    <comment ref="I4" authorId="0" shapeId="0" xr:uid="{00000000-0006-0000-0500-000005000000}">
      <text>
        <r>
          <rPr>
            <sz val="11"/>
            <rFont val="Calibri"/>
          </rPr>
          <t>Ensure that all assets are installed with security agent</t>
        </r>
      </text>
    </comment>
    <comment ref="J4" authorId="0" shapeId="0" xr:uid="{00000000-0006-0000-0500-000003000000}">
      <text>
        <r>
          <rPr>
            <sz val="11"/>
            <rFont val="Calibri"/>
          </rPr>
          <t>Ensure that Automatic Quarantine is enabled</t>
        </r>
      </text>
    </comment>
    <comment ref="K4" authorId="0" shapeId="0" xr:uid="{00000000-0006-0000-0500-000004000000}">
      <text>
        <r>
          <rPr>
            <sz val="11"/>
            <rFont val="Calibri"/>
          </rPr>
          <t>Ensure that Webshell detection is enabled on all web servers</t>
        </r>
      </text>
    </comment>
    <comment ref="H14" authorId="0" shapeId="0" xr:uid="{00000000-0006-0000-0500-000006000000}">
      <text>
        <r>
          <rPr>
            <sz val="11"/>
            <rFont val="Calibri"/>
          </rPr>
          <t>Ensure Kubernetes web UI / Dashboard is not enabled</t>
        </r>
      </text>
    </comment>
    <comment ref="H16" authorId="0" shapeId="0" xr:uid="{00000000-0006-0000-0500-000007000000}">
      <text>
        <r>
          <rPr>
            <sz val="11"/>
            <rFont val="Calibri"/>
          </rPr>
          <t xml:space="preserve">Ensure that </t>
        </r>
        <r>
          <rPr>
            <sz val="11"/>
            <color rgb="FF000000"/>
            <rFont val="Calibri"/>
          </rPr>
          <t>'</t>
        </r>
        <r>
          <rPr>
            <b/>
            <sz val="11"/>
            <color rgb="FF000000"/>
            <rFont val="Calibri"/>
          </rPr>
          <t>Unattached disks</t>
        </r>
        <r>
          <rPr>
            <sz val="11"/>
            <color rgb="FF000000"/>
            <rFont val="Calibri"/>
          </rPr>
          <t>'</t>
        </r>
        <r>
          <rPr>
            <sz val="11"/>
            <color rgb="FF000000"/>
            <rFont val="Calibri"/>
          </rPr>
          <t xml:space="preserve"> are encrypted</t>
        </r>
      </text>
    </comment>
    <comment ref="I16" authorId="0" shapeId="0" xr:uid="{00000000-0006-0000-0500-00000D000000}">
      <text>
        <r>
          <rPr>
            <sz val="11"/>
            <rFont val="Calibri"/>
          </rPr>
          <t>Ensure that ‘Virtual Machine’s disk’ are encrypted</t>
        </r>
      </text>
    </comment>
    <comment ref="J16" authorId="0" shapeId="0" xr:uid="{00000000-0006-0000-0500-00000E000000}">
      <text>
        <r>
          <rPr>
            <sz val="11"/>
            <rFont val="Calibri"/>
          </rPr>
          <t xml:space="preserve">Ensure that </t>
        </r>
        <r>
          <rPr>
            <sz val="11"/>
            <color rgb="FF000000"/>
            <rFont val="Calibri"/>
          </rPr>
          <t>'</t>
        </r>
        <r>
          <rPr>
            <b/>
            <sz val="11"/>
            <color rgb="FF000000"/>
            <rFont val="Calibri"/>
          </rPr>
          <t>Secure transfer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6" authorId="0" shapeId="0" xr:uid="{00000000-0006-0000-0500-00000F000000}">
      <text>
        <r>
          <rPr>
            <sz val="11"/>
            <rFont val="Calibri"/>
          </rPr>
          <t>Ensure that URL signature is allowed only over https</t>
        </r>
      </text>
    </comment>
    <comment ref="L16" authorId="0" shapeId="0" xr:uid="{00000000-0006-0000-0500-000008000000}">
      <text>
        <r>
          <rPr>
            <sz val="11"/>
            <rFont val="Calibri"/>
          </rPr>
          <t>Ensure server-side encryption is set to ‘Encrypt with Service Key’</t>
        </r>
      </text>
    </comment>
    <comment ref="M16" authorId="0" shapeId="0" xr:uid="{00000000-0006-0000-0500-000009000000}">
      <text>
        <r>
          <rPr>
            <sz val="11"/>
            <rFont val="Calibri"/>
          </rPr>
          <t>Ensure server-side encryption is set to ‘Encrypt with BYOK’</t>
        </r>
      </text>
    </comment>
    <comment ref="N16" authorId="0" shapeId="0" xr:uid="{00000000-0006-0000-0500-00000A000000}">
      <text>
        <r>
          <rPr>
            <sz val="11"/>
            <rFont val="Calibri"/>
          </rPr>
          <t>Ensure that RDS instance requires all incoming connections to use SSL</t>
        </r>
      </text>
    </comment>
    <comment ref="O16" authorId="0" shapeId="0" xr:uid="{00000000-0006-0000-0500-00000B000000}">
      <text>
        <r>
          <rPr>
            <sz val="11"/>
            <rFont val="Calibri"/>
          </rPr>
          <t xml:space="preserve">Ensure that </t>
        </r>
        <r>
          <rPr>
            <sz val="11"/>
            <color rgb="FF000000"/>
            <rFont val="Calibri"/>
          </rPr>
          <t>'</t>
        </r>
        <r>
          <rPr>
            <b/>
            <sz val="11"/>
            <color rgb="FF000000"/>
            <rFont val="Calibri"/>
          </rPr>
          <t>TDE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for applicable database instance</t>
        </r>
      </text>
    </comment>
    <comment ref="P16" authorId="0" shapeId="0" xr:uid="{00000000-0006-0000-0500-00000C000000}">
      <text>
        <r>
          <rPr>
            <sz val="11"/>
            <rFont val="Calibri"/>
          </rPr>
          <t>Ensure RDS instance TDE protector is encrypted with BYOK (Use your own key)</t>
        </r>
      </text>
    </comment>
    <comment ref="H21" authorId="0" shapeId="0" xr:uid="{00000000-0006-0000-0500-000010000000}">
      <text>
        <r>
          <rPr>
            <sz val="11"/>
            <rFont val="Calibri"/>
          </rPr>
          <t>Ensure that SSH access is restricted from the internet</t>
        </r>
      </text>
    </comment>
    <comment ref="I21" authorId="0" shapeId="0" xr:uid="{00000000-0006-0000-0500-000011000000}">
      <text>
        <r>
          <rPr>
            <sz val="11"/>
            <rFont val="Calibri"/>
          </rPr>
          <t>Ensure no security groups allow ingress from 0.0.0.0/0 to port 22</t>
        </r>
      </text>
    </comment>
    <comment ref="J21" authorId="0" shapeId="0" xr:uid="{00000000-0006-0000-0500-000012000000}">
      <text>
        <r>
          <rPr>
            <sz val="11"/>
            <rFont val="Calibri"/>
          </rPr>
          <t>Ensure no security groups allow ingress from 0.0.0.0/0 to port 3389</t>
        </r>
      </text>
    </comment>
    <comment ref="K21" authorId="0" shapeId="0" xr:uid="{00000000-0006-0000-0500-000013000000}">
      <text>
        <r>
          <rPr>
            <sz val="11"/>
            <rFont val="Calibri"/>
          </rPr>
          <t>Ensure that RDS Instances are not open to the world</t>
        </r>
      </text>
    </comment>
    <comment ref="H24" authorId="0" shapeId="0" xr:uid="{00000000-0006-0000-0500-000014000000}">
      <text>
        <r>
          <rPr>
            <sz val="11"/>
            <rFont val="Calibri"/>
          </rPr>
          <t xml:space="preserve">Ensure MFA is enabled for the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I24" authorId="0" shapeId="0" xr:uid="{00000000-0006-0000-0500-000015000000}">
      <text>
        <r>
          <rPr>
            <sz val="11"/>
            <rFont val="Calibri"/>
          </rPr>
          <t>Ensure that multi-factor authentication is enabled for all RAM users that have a console password</t>
        </r>
      </text>
    </comment>
    <comment ref="H26" authorId="0" shapeId="0" xr:uid="{00000000-0006-0000-0500-000016000000}">
      <text>
        <r>
          <rPr>
            <sz val="11"/>
            <rFont val="Calibri"/>
          </rPr>
          <t>Ensure that SSH access is restricted from the internet</t>
        </r>
      </text>
    </comment>
    <comment ref="I26" authorId="0" shapeId="0" xr:uid="{00000000-0006-0000-0500-000017000000}">
      <text>
        <r>
          <rPr>
            <sz val="11"/>
            <rFont val="Calibri"/>
          </rPr>
          <t xml:space="preserve">Ensure routing tables for VPC peering are </t>
        </r>
        <r>
          <rPr>
            <sz val="11"/>
            <color rgb="FF000000"/>
            <rFont val="Calibri"/>
          </rPr>
          <t>"</t>
        </r>
        <r>
          <rPr>
            <b/>
            <sz val="11"/>
            <color rgb="FF000000"/>
            <rFont val="Calibri"/>
          </rPr>
          <t>least access</t>
        </r>
        <r>
          <rPr>
            <sz val="11"/>
            <color rgb="FF000000"/>
            <rFont val="Calibri"/>
          </rPr>
          <t>"</t>
        </r>
      </text>
    </comment>
    <comment ref="J26" authorId="0" shapeId="0" xr:uid="{00000000-0006-0000-0500-000018000000}">
      <text>
        <r>
          <rPr>
            <sz val="11"/>
            <rFont val="Calibri"/>
          </rPr>
          <t>Ensure the security group are configured with fine grained rules</t>
        </r>
      </text>
    </comment>
    <comment ref="K26" authorId="0" shapeId="0" xr:uid="{00000000-0006-0000-0500-000019000000}">
      <text>
        <r>
          <rPr>
            <sz val="11"/>
            <rFont val="Calibri"/>
          </rPr>
          <t>Ensure no security groups allow ingress from 0.0.0.0/0 to port 22</t>
        </r>
      </text>
    </comment>
    <comment ref="L26" authorId="0" shapeId="0" xr:uid="{00000000-0006-0000-0500-00001A000000}">
      <text>
        <r>
          <rPr>
            <sz val="11"/>
            <rFont val="Calibri"/>
          </rPr>
          <t>Ensure no security groups allow ingress from 0.0.0.0/0 to port 3389</t>
        </r>
      </text>
    </comment>
    <comment ref="M26" authorId="0" shapeId="0" xr:uid="{00000000-0006-0000-0500-00001B000000}">
      <text>
        <r>
          <rPr>
            <sz val="11"/>
            <rFont val="Calibri"/>
          </rPr>
          <t>Ensure network access rule for storage bucket is not set to publicly accessible</t>
        </r>
      </text>
    </comment>
    <comment ref="N26" authorId="0" shapeId="0" xr:uid="{00000000-0006-0000-0500-00001C000000}">
      <text>
        <r>
          <rPr>
            <sz val="11"/>
            <rFont val="Calibri"/>
          </rPr>
          <t>Ensure that RDS Instances are not open to the world</t>
        </r>
      </text>
    </comment>
    <comment ref="O26" authorId="0" shapeId="0" xr:uid="{00000000-0006-0000-0500-00001D000000}">
      <text>
        <r>
          <rPr>
            <sz val="11"/>
            <rFont val="Calibri"/>
          </rPr>
          <t>Ensure Network policy is enabled on Kubernetes Engine Clusters</t>
        </r>
      </text>
    </comment>
    <comment ref="P26" authorId="0" shapeId="0" xr:uid="{00000000-0006-0000-0500-00001E000000}">
      <text>
        <r>
          <rPr>
            <sz val="11"/>
            <rFont val="Calibri"/>
          </rPr>
          <t>Ensure Kubernetes Cluster is created with Private cluster enabled</t>
        </r>
      </text>
    </comment>
    <comment ref="H29" authorId="0" shapeId="0" xr:uid="{00000000-0006-0000-0500-00001F000000}">
      <text>
        <r>
          <rPr>
            <sz val="11"/>
            <rFont val="Calibri"/>
          </rPr>
          <t>Ensure RAM password policy requires at least one uppercase letter</t>
        </r>
      </text>
    </comment>
    <comment ref="I29" authorId="0" shapeId="0" xr:uid="{00000000-0006-0000-0500-000020000000}">
      <text>
        <r>
          <rPr>
            <sz val="11"/>
            <rFont val="Calibri"/>
          </rPr>
          <t>Ensure RAM password policy requires at least one lowercase letter</t>
        </r>
      </text>
    </comment>
    <comment ref="J29" authorId="0" shapeId="0" xr:uid="{00000000-0006-0000-0500-000021000000}">
      <text>
        <r>
          <rPr>
            <sz val="11"/>
            <rFont val="Calibri"/>
          </rPr>
          <t>Ensure RAM password policy require at least one symbol</t>
        </r>
      </text>
    </comment>
    <comment ref="K29" authorId="0" shapeId="0" xr:uid="{00000000-0006-0000-0500-000022000000}">
      <text>
        <r>
          <rPr>
            <sz val="11"/>
            <rFont val="Calibri"/>
          </rPr>
          <t>Ensure RAM password policy require at least one number</t>
        </r>
      </text>
    </comment>
    <comment ref="L29" authorId="0" shapeId="0" xr:uid="{00000000-0006-0000-0500-000023000000}">
      <text>
        <r>
          <rPr>
            <sz val="11"/>
            <rFont val="Calibri"/>
          </rPr>
          <t>Ensure RAM password policy requires minimum length of 14 or greater</t>
        </r>
      </text>
    </comment>
    <comment ref="M29" authorId="0" shapeId="0" xr:uid="{00000000-0006-0000-0500-000024000000}">
      <text>
        <r>
          <rPr>
            <sz val="11"/>
            <rFont val="Calibri"/>
          </rPr>
          <t>Ensure RAM password policy prevents password reuse</t>
        </r>
      </text>
    </comment>
    <comment ref="N29" authorId="0" shapeId="0" xr:uid="{00000000-0006-0000-0500-000025000000}">
      <text>
        <r>
          <rPr>
            <sz val="11"/>
            <rFont val="Calibri"/>
          </rPr>
          <t>Ensure RAM password policy expires passwords in 365 days or greater</t>
        </r>
      </text>
    </comment>
    <comment ref="O29" authorId="0" shapeId="0" xr:uid="{00000000-0006-0000-0500-000026000000}">
      <text>
        <r>
          <rPr>
            <sz val="11"/>
            <rFont val="Calibri"/>
          </rPr>
          <t>Ensure Basic Authentication is not enabled on Kubernetes Engine Clusters</t>
        </r>
      </text>
    </comment>
    <comment ref="H31" authorId="0" shapeId="0" xr:uid="{00000000-0006-0000-0500-000027000000}">
      <text>
        <r>
          <rPr>
            <sz val="11"/>
            <rFont val="Calibri"/>
          </rPr>
          <t xml:space="preserve">Avoid the use of the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I31" authorId="0" shapeId="0" xr:uid="{00000000-0006-0000-0500-000028000000}">
      <text>
        <r>
          <rPr>
            <sz val="11"/>
            <rFont val="Calibri"/>
          </rPr>
          <t>Ensure no root account access key exists</t>
        </r>
      </text>
    </comment>
    <comment ref="J31" authorId="0" shapeId="0" xr:uid="{00000000-0006-0000-0500-000029000000}">
      <text>
        <r>
          <rPr>
            <sz val="11"/>
            <rFont val="Calibri"/>
          </rPr>
          <t>Ensure users not logged on for 90 days or longer are disabled for console logon</t>
        </r>
      </text>
    </comment>
    <comment ref="K31" authorId="0" shapeId="0" xr:uid="{00000000-0006-0000-0500-00002A000000}">
      <text>
        <r>
          <rPr>
            <sz val="11"/>
            <rFont val="Calibri"/>
          </rPr>
          <t>Ensure access keys are rotated every 90 days or less</t>
        </r>
      </text>
    </comment>
    <comment ref="L31" authorId="0" shapeId="0" xr:uid="{00000000-0006-0000-0500-00002B000000}">
      <text>
        <r>
          <rPr>
            <sz val="11"/>
            <rFont val="Calibri"/>
          </rPr>
          <t xml:space="preserve">Ensure RAM policies that allow full </t>
        </r>
        <r>
          <rPr>
            <sz val="11"/>
            <color rgb="FF000000"/>
            <rFont val="Calibri"/>
          </rPr>
          <t>"</t>
        </r>
        <r>
          <rPr>
            <b/>
            <sz val="11"/>
            <color rgb="FF000000"/>
            <rFont val="Calibri"/>
          </rPr>
          <t>*:*</t>
        </r>
        <r>
          <rPr>
            <sz val="11"/>
            <color rgb="FF000000"/>
            <rFont val="Calibri"/>
          </rPr>
          <t>"</t>
        </r>
        <r>
          <rPr>
            <sz val="11"/>
            <color rgb="FF000000"/>
            <rFont val="Calibri"/>
          </rPr>
          <t xml:space="preserve"> administrative privileges are not created</t>
        </r>
      </text>
    </comment>
    <comment ref="M31" authorId="0" shapeId="0" xr:uid="{00000000-0006-0000-0500-00002C000000}">
      <text>
        <r>
          <rPr>
            <sz val="11"/>
            <rFont val="Calibri"/>
          </rPr>
          <t>Ensure that the shared URL signature expires within an hour</t>
        </r>
      </text>
    </comment>
    <comment ref="H34" authorId="0" shapeId="0" xr:uid="{00000000-0006-0000-0500-00002D000000}">
      <text>
        <r>
          <rPr>
            <sz val="11"/>
            <rFont val="Calibri"/>
          </rPr>
          <t>Ensure the OSS used to store ActionTrail logs is not publicly accessible</t>
        </r>
      </text>
    </comment>
    <comment ref="I34" authorId="0" shapeId="0" xr:uid="{00000000-0006-0000-0500-00002E000000}">
      <text>
        <r>
          <rPr>
            <sz val="11"/>
            <rFont val="Calibri"/>
          </rPr>
          <t>Ensure that OSS bucket is not anonymously or publicly accessible</t>
        </r>
      </text>
    </comment>
    <comment ref="J34" authorId="0" shapeId="0" xr:uid="{00000000-0006-0000-0500-00002F000000}">
      <text>
        <r>
          <rPr>
            <sz val="11"/>
            <rFont val="Calibri"/>
          </rPr>
          <t>Ensure that there are no publicly accessible objects in storage buckets</t>
        </r>
      </text>
    </comment>
    <comment ref="K34" authorId="0" shapeId="0" xr:uid="{00000000-0006-0000-0500-000030000000}">
      <text>
        <r>
          <rPr>
            <sz val="11"/>
            <rFont val="Calibri"/>
          </rPr>
          <t>Ensure network access rule for storage bucket is not set to publicly accessible</t>
        </r>
      </text>
    </comment>
    <comment ref="H41" authorId="0" shapeId="0" xr:uid="{00000000-0006-0000-0500-000031000000}">
      <text>
        <r>
          <rPr>
            <sz val="11"/>
            <rFont val="Calibri"/>
          </rPr>
          <t>Ensure that the latest OS Patches for all Virtual Machines are applied</t>
        </r>
      </text>
    </comment>
    <comment ref="H43" authorId="0" shapeId="0" xr:uid="{00000000-0006-0000-0500-000032000000}">
      <text>
        <r>
          <rPr>
            <sz val="11"/>
            <rFont val="Calibri"/>
          </rPr>
          <t xml:space="preserve">Ensure RAM policies that allow full </t>
        </r>
        <r>
          <rPr>
            <sz val="11"/>
            <color rgb="FF000000"/>
            <rFont val="Calibri"/>
          </rPr>
          <t>"</t>
        </r>
        <r>
          <rPr>
            <b/>
            <sz val="11"/>
            <color rgb="FF000000"/>
            <rFont val="Calibri"/>
          </rPr>
          <t>*:*</t>
        </r>
        <r>
          <rPr>
            <sz val="11"/>
            <color rgb="FF000000"/>
            <rFont val="Calibri"/>
          </rPr>
          <t>"</t>
        </r>
        <r>
          <rPr>
            <sz val="11"/>
            <color rgb="FF000000"/>
            <rFont val="Calibri"/>
          </rPr>
          <t xml:space="preserve"> administrative privileges are not created</t>
        </r>
      </text>
    </comment>
    <comment ref="I43" authorId="0" shapeId="0" xr:uid="{00000000-0006-0000-0500-000033000000}">
      <text>
        <r>
          <rPr>
            <sz val="11"/>
            <rFont val="Calibri"/>
          </rPr>
          <t>Ensure RAM policies are attached only to groups or roles</t>
        </r>
      </text>
    </comment>
    <comment ref="J43" authorId="0" shapeId="0" xr:uid="{00000000-0006-0000-0500-000034000000}">
      <text>
        <r>
          <rPr>
            <sz val="11"/>
            <rFont val="Calibri"/>
          </rPr>
          <t>Ensure role-based access control (RBAC) authorization is Enabled on Kubernetes Engine Clusters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users not logged on for 90 days or longer are disabled for console logon</t>
        </r>
      </text>
    </comment>
    <comment ref="K3" authorId="0" shapeId="0" xr:uid="{00000000-0006-0000-0600-000003000000}">
      <text>
        <r>
          <rPr>
            <sz val="11"/>
            <rFont val="Calibri"/>
          </rPr>
          <t>Ensure RAM policies are attached only to groups or roles</t>
        </r>
      </text>
    </comment>
    <comment ref="L3" authorId="0" shapeId="0" xr:uid="{00000000-0006-0000-0600-000002000000}">
      <text>
        <r>
          <rPr>
            <sz val="11"/>
            <rFont val="Calibri"/>
          </rPr>
          <t>Ensure role-based access control (RBAC) authorization is Enabled on Kubernetes Engine Clusters</t>
        </r>
      </text>
    </comment>
    <comment ref="J4" authorId="0" shapeId="0" xr:uid="{00000000-0006-0000-0600-000004000000}">
      <text>
        <r>
          <rPr>
            <sz val="11"/>
            <rFont val="Calibri"/>
          </rPr>
          <t xml:space="preserve">Ensure RAM policies that allow full </t>
        </r>
        <r>
          <rPr>
            <sz val="11"/>
            <color rgb="FF000000"/>
            <rFont val="Calibri"/>
          </rPr>
          <t>"</t>
        </r>
        <r>
          <rPr>
            <b/>
            <sz val="11"/>
            <color rgb="FF000000"/>
            <rFont val="Calibri"/>
          </rPr>
          <t>*:*</t>
        </r>
        <r>
          <rPr>
            <sz val="11"/>
            <color rgb="FF000000"/>
            <rFont val="Calibri"/>
          </rPr>
          <t>"</t>
        </r>
        <r>
          <rPr>
            <sz val="11"/>
            <color rgb="FF000000"/>
            <rFont val="Calibri"/>
          </rPr>
          <t xml:space="preserve"> administrative privileges are not created</t>
        </r>
      </text>
    </comment>
    <comment ref="K4" authorId="0" shapeId="0" xr:uid="{00000000-0006-0000-0600-000005000000}">
      <text>
        <r>
          <rPr>
            <sz val="11"/>
            <rFont val="Calibri"/>
          </rPr>
          <t>Ensure that OSS bucket is not anonymously or publicly accessible</t>
        </r>
      </text>
    </comment>
    <comment ref="L4" authorId="0" shapeId="0" xr:uid="{00000000-0006-0000-0600-000006000000}">
      <text>
        <r>
          <rPr>
            <sz val="11"/>
            <rFont val="Calibri"/>
          </rPr>
          <t>Ensure that there are no publicly accessible objects in storage buckets</t>
        </r>
      </text>
    </comment>
    <comment ref="J5" authorId="0" shapeId="0" xr:uid="{00000000-0006-0000-0600-000007000000}">
      <text>
        <r>
          <rPr>
            <sz val="11"/>
            <rFont val="Calibri"/>
          </rPr>
          <t xml:space="preserve">Ensure routing tables for VPC peering are </t>
        </r>
        <r>
          <rPr>
            <sz val="11"/>
            <color rgb="FF000000"/>
            <rFont val="Calibri"/>
          </rPr>
          <t>"</t>
        </r>
        <r>
          <rPr>
            <b/>
            <sz val="11"/>
            <color rgb="FF000000"/>
            <rFont val="Calibri"/>
          </rPr>
          <t>least access</t>
        </r>
        <r>
          <rPr>
            <sz val="11"/>
            <color rgb="FF000000"/>
            <rFont val="Calibri"/>
          </rPr>
          <t>"</t>
        </r>
      </text>
    </comment>
    <comment ref="K5" authorId="0" shapeId="0" xr:uid="{00000000-0006-0000-0600-000009000000}">
      <text>
        <r>
          <rPr>
            <sz val="11"/>
            <rFont val="Calibri"/>
          </rPr>
          <t>Ensure that OSS bucket is not anonymously or publicly accessible</t>
        </r>
      </text>
    </comment>
    <comment ref="L5" authorId="0" shapeId="0" xr:uid="{00000000-0006-0000-0600-00000A000000}">
      <text>
        <r>
          <rPr>
            <sz val="11"/>
            <rFont val="Calibri"/>
          </rPr>
          <t>Ensure that there are no publicly accessible objects in storage buckets</t>
        </r>
      </text>
    </comment>
    <comment ref="M5" authorId="0" shapeId="0" xr:uid="{00000000-0006-0000-0600-000008000000}">
      <text>
        <r>
          <rPr>
            <sz val="11"/>
            <rFont val="Calibri"/>
          </rPr>
          <t>Ensure network access rule for storage bucket is not set to publicly accessible</t>
        </r>
      </text>
    </comment>
    <comment ref="J7" authorId="0" shapeId="0" xr:uid="{00000000-0006-0000-0600-00000B000000}">
      <text>
        <r>
          <rPr>
            <sz val="11"/>
            <rFont val="Calibri"/>
          </rPr>
          <t xml:space="preserve">Ensure RAM policies that allow full </t>
        </r>
        <r>
          <rPr>
            <sz val="11"/>
            <color rgb="FF000000"/>
            <rFont val="Calibri"/>
          </rPr>
          <t>"</t>
        </r>
        <r>
          <rPr>
            <b/>
            <sz val="11"/>
            <color rgb="FF000000"/>
            <rFont val="Calibri"/>
          </rPr>
          <t>*:*</t>
        </r>
        <r>
          <rPr>
            <sz val="11"/>
            <color rgb="FF000000"/>
            <rFont val="Calibri"/>
          </rPr>
          <t>"</t>
        </r>
        <r>
          <rPr>
            <sz val="11"/>
            <color rgb="FF000000"/>
            <rFont val="Calibri"/>
          </rPr>
          <t xml:space="preserve"> administrative privileges are not created</t>
        </r>
      </text>
    </comment>
    <comment ref="K7" authorId="0" shapeId="0" xr:uid="{00000000-0006-0000-0600-00000C000000}">
      <text>
        <r>
          <rPr>
            <sz val="11"/>
            <rFont val="Calibri"/>
          </rPr>
          <t>Ensure RAM policies are attached only to groups or roles</t>
        </r>
      </text>
    </comment>
    <comment ref="L7" authorId="0" shapeId="0" xr:uid="{00000000-0006-0000-0600-00000D000000}">
      <text>
        <r>
          <rPr>
            <sz val="11"/>
            <rFont val="Calibri"/>
          </rPr>
          <t>Ensure role-based access control (RBAC) authorization is Enabled on Kubernetes Engine Clusters</t>
        </r>
      </text>
    </comment>
    <comment ref="J8" authorId="0" shapeId="0" xr:uid="{00000000-0006-0000-0600-00000E000000}">
      <text>
        <r>
          <rPr>
            <sz val="11"/>
            <rFont val="Calibri"/>
          </rPr>
          <t xml:space="preserve">Avoid the use of the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K8" authorId="0" shapeId="0" xr:uid="{00000000-0006-0000-0600-00000F000000}">
      <text>
        <r>
          <rPr>
            <sz val="11"/>
            <rFont val="Calibri"/>
          </rPr>
          <t>Ensure no root account access key exists</t>
        </r>
      </text>
    </comment>
    <comment ref="L8" authorId="0" shapeId="0" xr:uid="{00000000-0006-0000-0600-000010000000}">
      <text>
        <r>
          <rPr>
            <sz val="11"/>
            <rFont val="Calibri"/>
          </rPr>
          <t xml:space="preserve">Ensure a log monitoring and alerts are set up for usage of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J10" authorId="0" shapeId="0" xr:uid="{00000000-0006-0000-0600-000011000000}">
      <text>
        <r>
          <rPr>
            <sz val="11"/>
            <rFont val="Calibri"/>
          </rPr>
          <t>Ensure RAM password policy temporarily blocks logon after 5 incorrect logon attempts within an hour</t>
        </r>
      </text>
    </comment>
    <comment ref="K10" authorId="0" shapeId="0" xr:uid="{00000000-0006-0000-0600-000012000000}">
      <text>
        <r>
          <rPr>
            <sz val="11"/>
            <rFont val="Calibri"/>
          </rPr>
          <t>Ensure a log monitoring and alerts are set up for Management Console authentication failures</t>
        </r>
      </text>
    </comment>
    <comment ref="J14" authorId="0" shapeId="0" xr:uid="{00000000-0006-0000-0600-000013000000}">
      <text>
        <r>
          <rPr>
            <sz val="11"/>
            <rFont val="Calibri"/>
          </rPr>
          <t>Ensure that SSH access is restricted from the internet</t>
        </r>
      </text>
    </comment>
    <comment ref="J23" authorId="0" shapeId="0" xr:uid="{00000000-0006-0000-0600-000014000000}">
      <text>
        <r>
          <rPr>
            <sz val="11"/>
            <rFont val="Calibri"/>
          </rPr>
          <t>Ensure that ActionTrail are configured to export copies of all Log entries</t>
        </r>
      </text>
    </comment>
    <comment ref="K23" authorId="0" shapeId="0" xr:uid="{00000000-0006-0000-0600-000022000000}">
      <text>
        <r>
          <rPr>
            <sz val="11"/>
            <rFont val="Calibri"/>
          </rPr>
          <t>Ensure audit logs for multiple cloud resources are integrated with Log Service</t>
        </r>
      </text>
    </comment>
    <comment ref="L23" authorId="0" shapeId="0" xr:uid="{00000000-0006-0000-0600-000023000000}">
      <text>
        <r>
          <rPr>
            <sz val="11"/>
            <rFont val="Calibri"/>
          </rPr>
          <t>Ensure Log Service is enabled for Container Service for Kubernetes</t>
        </r>
      </text>
    </comment>
    <comment ref="M23" authorId="0" shapeId="0" xr:uid="{00000000-0006-0000-0600-000024000000}">
      <text>
        <r>
          <rPr>
            <sz val="11"/>
            <rFont val="Calibri"/>
          </rPr>
          <t>Ensure virtual network flow log service is enabled</t>
        </r>
      </text>
    </comment>
    <comment ref="N23" authorId="0" shapeId="0" xr:uid="{00000000-0006-0000-0600-000015000000}">
      <text>
        <r>
          <rPr>
            <sz val="11"/>
            <rFont val="Calibri"/>
          </rPr>
          <t>Ensure Anti-DDoS access and security log service is enabled</t>
        </r>
      </text>
    </comment>
    <comment ref="O23" authorId="0" shapeId="0" xr:uid="{00000000-0006-0000-0600-000016000000}">
      <text>
        <r>
          <rPr>
            <sz val="11"/>
            <rFont val="Calibri"/>
          </rPr>
          <t>Ensure Web Application Firewall access and security log service is enabled</t>
        </r>
      </text>
    </comment>
    <comment ref="P23" authorId="0" shapeId="0" xr:uid="{00000000-0006-0000-0600-000017000000}">
      <text>
        <r>
          <rPr>
            <sz val="11"/>
            <rFont val="Calibri"/>
          </rPr>
          <t>Ensure Cloud Firewall access and security log analysis is enabled</t>
        </r>
      </text>
    </comment>
    <comment ref="Q23" authorId="0" shapeId="0" xr:uid="{00000000-0006-0000-0600-000018000000}">
      <text>
        <r>
          <rPr>
            <sz val="11"/>
            <rFont val="Calibri"/>
          </rPr>
          <t>Ensure Security Center Network, Host and Security log analysis is enabled</t>
        </r>
      </text>
    </comment>
    <comment ref="R23" authorId="0" shapeId="0" xr:uid="{00000000-0006-0000-0600-000019000000}">
      <text>
        <r>
          <rPr>
            <sz val="11"/>
            <rFont val="Calibri"/>
          </rPr>
          <t>Ensure that Logstore data retention period is set 365 days or greater</t>
        </r>
      </text>
    </comment>
    <comment ref="S23" authorId="0" shapeId="0" xr:uid="{00000000-0006-0000-0600-00001A000000}">
      <text>
        <r>
          <rPr>
            <sz val="11"/>
            <rFont val="Calibri"/>
          </rPr>
          <t>Ensure VPC flow logging is enabled in all VPCs</t>
        </r>
      </text>
    </comment>
    <comment ref="T23" authorId="0" shapeId="0" xr:uid="{00000000-0006-0000-0600-00001B000000}">
      <text>
        <r>
          <rPr>
            <sz val="11"/>
            <rFont val="Calibri"/>
          </rPr>
          <t>Ensure that logging is enabled for OSS buckets</t>
        </r>
      </text>
    </comment>
    <comment ref="U23" authorId="0" shapeId="0" xr:uid="{00000000-0006-0000-0600-00001C000000}">
      <text>
        <r>
          <rPr>
            <sz val="11"/>
            <rFont val="Calibri"/>
          </rPr>
          <t xml:space="preserve">Ensure that </t>
        </r>
        <r>
          <rPr>
            <sz val="11"/>
            <color rgb="FF000000"/>
            <rFont val="Calibri"/>
          </rPr>
          <t>'</t>
        </r>
        <r>
          <rPr>
            <b/>
            <sz val="11"/>
            <color rgb="FF000000"/>
            <rFont val="Calibri"/>
          </rPr>
          <t>Auditing</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applicable database instances</t>
        </r>
      </text>
    </comment>
    <comment ref="V23" authorId="0" shapeId="0" xr:uid="{00000000-0006-0000-0600-00001D000000}">
      <text>
        <r>
          <rPr>
            <sz val="11"/>
            <rFont val="Calibri"/>
          </rPr>
          <t xml:space="preserve">Ensure that </t>
        </r>
        <r>
          <rPr>
            <sz val="11"/>
            <color rgb="FF000000"/>
            <rFont val="Calibri"/>
          </rPr>
          <t>'</t>
        </r>
        <r>
          <rPr>
            <b/>
            <sz val="11"/>
            <color rgb="FF000000"/>
            <rFont val="Calibri"/>
          </rPr>
          <t>Auditing</t>
        </r>
        <r>
          <rPr>
            <sz val="11"/>
            <color rgb="FF000000"/>
            <rFont val="Calibri"/>
          </rPr>
          <t>'</t>
        </r>
        <r>
          <rPr>
            <sz val="11"/>
            <color rgb="FF000000"/>
            <rFont val="Calibri"/>
          </rPr>
          <t xml:space="preserve"> Retention is </t>
        </r>
        <r>
          <rPr>
            <sz val="11"/>
            <color rgb="FF000000"/>
            <rFont val="Calibri"/>
          </rPr>
          <t>'</t>
        </r>
        <r>
          <rPr>
            <b/>
            <sz val="11"/>
            <color rgb="FF000000"/>
            <rFont val="Calibri"/>
          </rPr>
          <t>greater than 6 months</t>
        </r>
        <r>
          <rPr>
            <sz val="11"/>
            <color rgb="FF000000"/>
            <rFont val="Calibri"/>
          </rPr>
          <t>'</t>
        </r>
      </text>
    </comment>
    <comment ref="W23" authorId="0" shapeId="0" xr:uid="{00000000-0006-0000-0600-00001E000000}">
      <text>
        <r>
          <rPr>
            <sz val="11"/>
            <rFont val="Calibri"/>
          </rPr>
          <t xml:space="preserve">Ensure parameter </t>
        </r>
        <r>
          <rPr>
            <sz val="11"/>
            <color rgb="FF000000"/>
            <rFont val="Calibri"/>
          </rPr>
          <t>'</t>
        </r>
        <r>
          <rPr>
            <b/>
            <sz val="11"/>
            <color rgb="FF000000"/>
            <rFont val="Calibri"/>
          </rPr>
          <t>log_connections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Database</t>
        </r>
      </text>
    </comment>
    <comment ref="X23" authorId="0" shapeId="0" xr:uid="{00000000-0006-0000-0600-00001F000000}">
      <text>
        <r>
          <rPr>
            <sz val="11"/>
            <rFont val="Calibri"/>
          </rPr>
          <t xml:space="preserve">Ensure server parameter </t>
        </r>
        <r>
          <rPr>
            <sz val="11"/>
            <color rgb="FF000000"/>
            <rFont val="Calibri"/>
          </rPr>
          <t>'</t>
        </r>
        <r>
          <rPr>
            <b/>
            <sz val="11"/>
            <color rgb="FF000000"/>
            <rFont val="Calibri"/>
          </rPr>
          <t>log_disconnections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Database Server</t>
        </r>
      </text>
    </comment>
    <comment ref="Y23" authorId="0" shapeId="0" xr:uid="{00000000-0006-0000-0600-000020000000}">
      <text>
        <r>
          <rPr>
            <sz val="11"/>
            <rFont val="Calibri"/>
          </rPr>
          <t xml:space="preserve">Ensure server parameter </t>
        </r>
        <r>
          <rPr>
            <sz val="11"/>
            <color rgb="FF000000"/>
            <rFont val="Calibri"/>
          </rPr>
          <t>'</t>
        </r>
        <r>
          <rPr>
            <b/>
            <sz val="11"/>
            <color rgb="FF000000"/>
            <rFont val="Calibri"/>
          </rPr>
          <t xml:space="preserve">log_duration is set to </t>
        </r>
        <r>
          <rPr>
            <sz val="11"/>
            <color rgb="FF000000"/>
            <rFont val="Calibri"/>
          </rPr>
          <t>'</t>
        </r>
        <r>
          <rPr>
            <sz val="11"/>
            <color rgb="FF000000"/>
            <rFont val="Calibri"/>
          </rPr>
          <t>ON</t>
        </r>
        <r>
          <rPr>
            <sz val="11"/>
            <color rgb="FF000000"/>
            <rFont val="Calibri"/>
          </rPr>
          <t>'</t>
        </r>
        <r>
          <rPr>
            <sz val="11"/>
            <color rgb="FF000000"/>
            <rFont val="Calibri"/>
          </rPr>
          <t xml:space="preserve"> for PostgreSQL Database Server</t>
        </r>
      </text>
    </comment>
    <comment ref="Z23" authorId="0" shapeId="0" xr:uid="{00000000-0006-0000-0600-000021000000}">
      <text>
        <r>
          <rPr>
            <sz val="11"/>
            <rFont val="Calibri"/>
          </rPr>
          <t>Ensure Log Service is set to ‘Enabled’ on Kubernetes Engine Clusters</t>
        </r>
      </text>
    </comment>
    <comment ref="J24" authorId="0" shapeId="0" xr:uid="{00000000-0006-0000-0600-000025000000}">
      <text>
        <r>
          <rPr>
            <sz val="11"/>
            <rFont val="Calibri"/>
          </rPr>
          <t>Ensure that ActionTrail are configured to export copies of all Log entries</t>
        </r>
      </text>
    </comment>
    <comment ref="K24" authorId="0" shapeId="0" xr:uid="{00000000-0006-0000-0600-000026000000}">
      <text>
        <r>
          <rPr>
            <sz val="11"/>
            <rFont val="Calibri"/>
          </rPr>
          <t>Ensure log monitoring and alerts are set up for RAM Role changes</t>
        </r>
      </text>
    </comment>
    <comment ref="L24" authorId="0" shapeId="0" xr:uid="{00000000-0006-0000-0600-000027000000}">
      <text>
        <r>
          <rPr>
            <sz val="11"/>
            <rFont val="Calibri"/>
          </rPr>
          <t>Ensure that Config Assessment is granted with privilege</t>
        </r>
      </text>
    </comment>
    <comment ref="J27" authorId="0" shapeId="0" xr:uid="{00000000-0006-0000-0600-000028000000}">
      <text>
        <r>
          <rPr>
            <sz val="11"/>
            <rFont val="Calibri"/>
          </rPr>
          <t>Ensure audit logs for multiple cloud resources are integrated with Log Service</t>
        </r>
      </text>
    </comment>
    <comment ref="K27" authorId="0" shapeId="0" xr:uid="{00000000-0006-0000-0600-000029000000}">
      <text>
        <r>
          <rPr>
            <sz val="11"/>
            <rFont val="Calibri"/>
          </rPr>
          <t>Ensure log monitoring and alerts are set up for RAM Role changes</t>
        </r>
      </text>
    </comment>
    <comment ref="L27" authorId="0" shapeId="0" xr:uid="{00000000-0006-0000-0600-00002A000000}">
      <text>
        <r>
          <rPr>
            <sz val="11"/>
            <rFont val="Calibri"/>
          </rPr>
          <t>Ensure log monitoring and alerts are set up for Cloud Firewall changes</t>
        </r>
      </text>
    </comment>
    <comment ref="M27" authorId="0" shapeId="0" xr:uid="{00000000-0006-0000-0600-00002B000000}">
      <text>
        <r>
          <rPr>
            <sz val="11"/>
            <rFont val="Calibri"/>
          </rPr>
          <t>Ensure log monitoring and alerts are set up for VPC network route changes</t>
        </r>
      </text>
    </comment>
    <comment ref="N27" authorId="0" shapeId="0" xr:uid="{00000000-0006-0000-0600-00002C000000}">
      <text>
        <r>
          <rPr>
            <sz val="11"/>
            <rFont val="Calibri"/>
          </rPr>
          <t>Ensure log monitoring and alerts are set up for VPC changes</t>
        </r>
      </text>
    </comment>
    <comment ref="O27" authorId="0" shapeId="0" xr:uid="{00000000-0006-0000-0600-00002D000000}">
      <text>
        <r>
          <rPr>
            <sz val="11"/>
            <rFont val="Calibri"/>
          </rPr>
          <t>Ensure log monitoring and alerts are set up for OSS permission changes</t>
        </r>
      </text>
    </comment>
    <comment ref="P27" authorId="0" shapeId="0" xr:uid="{00000000-0006-0000-0600-00002E000000}">
      <text>
        <r>
          <rPr>
            <sz val="11"/>
            <rFont val="Calibri"/>
          </rPr>
          <t>Ensure log monitoring and alerts are set up for RDS instance configuration changes</t>
        </r>
      </text>
    </comment>
    <comment ref="Q27" authorId="0" shapeId="0" xr:uid="{00000000-0006-0000-0600-00002F000000}">
      <text>
        <r>
          <rPr>
            <sz val="11"/>
            <rFont val="Calibri"/>
          </rPr>
          <t>Ensure a log monitoring and alerts are set up for unauthorized API calls</t>
        </r>
      </text>
    </comment>
    <comment ref="R27" authorId="0" shapeId="0" xr:uid="{00000000-0006-0000-0600-000030000000}">
      <text>
        <r>
          <rPr>
            <sz val="11"/>
            <rFont val="Calibri"/>
          </rPr>
          <t>Ensure a log monitoring and alerts are set up for Management Console sign-in without MFA</t>
        </r>
      </text>
    </comment>
    <comment ref="S27" authorId="0" shapeId="0" xr:uid="{00000000-0006-0000-0600-000031000000}">
      <text>
        <r>
          <rPr>
            <sz val="11"/>
            <rFont val="Calibri"/>
          </rPr>
          <t xml:space="preserve">Ensure a log monitoring and alerts are set up for usage of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T27" authorId="0" shapeId="0" xr:uid="{00000000-0006-0000-0600-000032000000}">
      <text>
        <r>
          <rPr>
            <sz val="11"/>
            <rFont val="Calibri"/>
          </rPr>
          <t>Ensure a log monitoring and alerts are set up for Management Console authentication failures</t>
        </r>
      </text>
    </comment>
    <comment ref="U27" authorId="0" shapeId="0" xr:uid="{00000000-0006-0000-0600-000033000000}">
      <text>
        <r>
          <rPr>
            <sz val="11"/>
            <rFont val="Calibri"/>
          </rPr>
          <t>Ensure a log monitoring and alerts are set up for disabling or deletion of customer created CMKs</t>
        </r>
      </text>
    </comment>
    <comment ref="V27" authorId="0" shapeId="0" xr:uid="{00000000-0006-0000-0600-000034000000}">
      <text>
        <r>
          <rPr>
            <sz val="11"/>
            <rFont val="Calibri"/>
          </rPr>
          <t>Ensure a log monitoring and alerts are set up for OSS bucket policy changes</t>
        </r>
      </text>
    </comment>
    <comment ref="W27" authorId="0" shapeId="0" xr:uid="{00000000-0006-0000-0600-000035000000}">
      <text>
        <r>
          <rPr>
            <sz val="11"/>
            <rFont val="Calibri"/>
          </rPr>
          <t>Ensure a log monitoring and alerts are set up for security group changes</t>
        </r>
      </text>
    </comment>
    <comment ref="J30" authorId="0" shapeId="0" xr:uid="{00000000-0006-0000-0600-000036000000}">
      <text>
        <r>
          <rPr>
            <sz val="11"/>
            <rFont val="Calibri"/>
          </rPr>
          <t>Ensure the OSS used to store ActionTrail logs is not publicly accessible</t>
        </r>
      </text>
    </comment>
    <comment ref="J37" authorId="0" shapeId="0" xr:uid="{00000000-0006-0000-0600-000037000000}">
      <text>
        <r>
          <rPr>
            <sz val="11"/>
            <rFont val="Calibri"/>
          </rPr>
          <t>Ensure Kubernetes web UI / Dashboard is not enabled</t>
        </r>
      </text>
    </comment>
    <comment ref="J39" authorId="0" shapeId="0" xr:uid="{00000000-0006-0000-0600-000038000000}">
      <text>
        <r>
          <rPr>
            <sz val="11"/>
            <rFont val="Calibri"/>
          </rPr>
          <t>Ensure that Asset Fingerprint automatically collects asset fingerprint data</t>
        </r>
      </text>
    </comment>
    <comment ref="J43" authorId="0" shapeId="0" xr:uid="{00000000-0006-0000-0600-000039000000}">
      <text>
        <r>
          <rPr>
            <sz val="11"/>
            <rFont val="Calibri"/>
          </rPr>
          <t>Ensure Basic Authentication is not enabled on Kubernetes Engine Clusters</t>
        </r>
      </text>
    </comment>
    <comment ref="J45" authorId="0" shapeId="0" xr:uid="{00000000-0006-0000-0600-00003A000000}">
      <text>
        <r>
          <rPr>
            <sz val="11"/>
            <rFont val="Calibri"/>
          </rPr>
          <t xml:space="preserve">Ensure MFA is enabled for the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K45" authorId="0" shapeId="0" xr:uid="{00000000-0006-0000-0600-00003B000000}">
      <text>
        <r>
          <rPr>
            <sz val="11"/>
            <rFont val="Calibri"/>
          </rPr>
          <t>Ensure that multi-factor authentication is enabled for all RAM users that have a console password</t>
        </r>
      </text>
    </comment>
    <comment ref="L45" authorId="0" shapeId="0" xr:uid="{00000000-0006-0000-0600-00003C000000}">
      <text>
        <r>
          <rPr>
            <sz val="11"/>
            <rFont val="Calibri"/>
          </rPr>
          <t>Ensure a log monitoring and alerts are set up for Management Console sign-in without MFA</t>
        </r>
      </text>
    </comment>
    <comment ref="J47" authorId="0" shapeId="0" xr:uid="{00000000-0006-0000-0600-00003D000000}">
      <text>
        <r>
          <rPr>
            <sz val="11"/>
            <rFont val="Calibri"/>
          </rPr>
          <t>Ensure that the shared URL signature expires within an hour</t>
        </r>
      </text>
    </comment>
    <comment ref="J48" authorId="0" shapeId="0" xr:uid="{00000000-0006-0000-0600-00003E000000}">
      <text>
        <r>
          <rPr>
            <sz val="11"/>
            <rFont val="Calibri"/>
          </rPr>
          <t>Ensure RAM password policy requires at least one uppercase letter</t>
        </r>
      </text>
    </comment>
    <comment ref="K48" authorId="0" shapeId="0" xr:uid="{00000000-0006-0000-0600-00003F000000}">
      <text>
        <r>
          <rPr>
            <sz val="11"/>
            <rFont val="Calibri"/>
          </rPr>
          <t>Ensure RAM password policy requires at least one lowercase letter</t>
        </r>
      </text>
    </comment>
    <comment ref="L48" authorId="0" shapeId="0" xr:uid="{00000000-0006-0000-0600-000040000000}">
      <text>
        <r>
          <rPr>
            <sz val="11"/>
            <rFont val="Calibri"/>
          </rPr>
          <t>Ensure RAM password policy require at least one symbol</t>
        </r>
      </text>
    </comment>
    <comment ref="M48" authorId="0" shapeId="0" xr:uid="{00000000-0006-0000-0600-000041000000}">
      <text>
        <r>
          <rPr>
            <sz val="11"/>
            <rFont val="Calibri"/>
          </rPr>
          <t>Ensure RAM password policy require at least one number</t>
        </r>
      </text>
    </comment>
    <comment ref="N48" authorId="0" shapeId="0" xr:uid="{00000000-0006-0000-0600-000042000000}">
      <text>
        <r>
          <rPr>
            <sz val="11"/>
            <rFont val="Calibri"/>
          </rPr>
          <t>Ensure RAM password policy requires minimum length of 14 or greater</t>
        </r>
      </text>
    </comment>
    <comment ref="O48" authorId="0" shapeId="0" xr:uid="{00000000-0006-0000-0600-000043000000}">
      <text>
        <r>
          <rPr>
            <sz val="11"/>
            <rFont val="Calibri"/>
          </rPr>
          <t>Ensure RAM password policy prevents password reuse</t>
        </r>
      </text>
    </comment>
    <comment ref="P48" authorId="0" shapeId="0" xr:uid="{00000000-0006-0000-0600-000044000000}">
      <text>
        <r>
          <rPr>
            <sz val="11"/>
            <rFont val="Calibri"/>
          </rPr>
          <t>Ensure RAM password policy expires passwords in 365 days or greater</t>
        </r>
      </text>
    </comment>
    <comment ref="J50" authorId="0" shapeId="0" xr:uid="{00000000-0006-0000-0600-000045000000}">
      <text>
        <r>
          <rPr>
            <sz val="11"/>
            <rFont val="Calibri"/>
          </rPr>
          <t>Ensure access keys are rotated every 90 days or less</t>
        </r>
      </text>
    </comment>
    <comment ref="J88" authorId="0" shapeId="0" xr:uid="{00000000-0006-0000-0600-000046000000}">
      <text>
        <r>
          <rPr>
            <sz val="11"/>
            <rFont val="Calibri"/>
          </rPr>
          <t>Ensure virtual network flow log service is enabled</t>
        </r>
      </text>
    </comment>
    <comment ref="K88" authorId="0" shapeId="0" xr:uid="{00000000-0006-0000-0600-000047000000}">
      <text>
        <r>
          <rPr>
            <sz val="11"/>
            <rFont val="Calibri"/>
          </rPr>
          <t>Ensure a log monitoring and alerts are set up for security group changes</t>
        </r>
      </text>
    </comment>
    <comment ref="L88" authorId="0" shapeId="0" xr:uid="{00000000-0006-0000-0600-000048000000}">
      <text>
        <r>
          <rPr>
            <sz val="11"/>
            <rFont val="Calibri"/>
          </rPr>
          <t>Ensure legacy networks does not exist</t>
        </r>
      </text>
    </comment>
    <comment ref="M88" authorId="0" shapeId="0" xr:uid="{00000000-0006-0000-0600-000049000000}">
      <text>
        <r>
          <rPr>
            <sz val="11"/>
            <rFont val="Calibri"/>
          </rPr>
          <t>Ensure that SSH access is restricted from the internet</t>
        </r>
      </text>
    </comment>
    <comment ref="N88" authorId="0" shapeId="0" xr:uid="{00000000-0006-0000-0600-00004A000000}">
      <text>
        <r>
          <rPr>
            <sz val="11"/>
            <rFont val="Calibri"/>
          </rPr>
          <t>Ensure VPC flow logging is enabled in all VPCs</t>
        </r>
      </text>
    </comment>
    <comment ref="O88" authorId="0" shapeId="0" xr:uid="{00000000-0006-0000-0600-00004B000000}">
      <text>
        <r>
          <rPr>
            <sz val="11"/>
            <rFont val="Calibri"/>
          </rPr>
          <t xml:space="preserve">Ensure routing tables for VPC peering are </t>
        </r>
        <r>
          <rPr>
            <sz val="11"/>
            <color rgb="FF000000"/>
            <rFont val="Calibri"/>
          </rPr>
          <t>"</t>
        </r>
        <r>
          <rPr>
            <b/>
            <sz val="11"/>
            <color rgb="FF000000"/>
            <rFont val="Calibri"/>
          </rPr>
          <t>least access</t>
        </r>
        <r>
          <rPr>
            <sz val="11"/>
            <color rgb="FF000000"/>
            <rFont val="Calibri"/>
          </rPr>
          <t>"</t>
        </r>
      </text>
    </comment>
    <comment ref="P88" authorId="0" shapeId="0" xr:uid="{00000000-0006-0000-0600-00004C000000}">
      <text>
        <r>
          <rPr>
            <sz val="11"/>
            <rFont val="Calibri"/>
          </rPr>
          <t>Ensure the security group are configured with fine grained rules</t>
        </r>
      </text>
    </comment>
    <comment ref="Q88" authorId="0" shapeId="0" xr:uid="{00000000-0006-0000-0600-00004D000000}">
      <text>
        <r>
          <rPr>
            <sz val="11"/>
            <rFont val="Calibri"/>
          </rPr>
          <t>Ensure no security groups allow ingress from 0.0.0.0/0 to port 22</t>
        </r>
      </text>
    </comment>
    <comment ref="R88" authorId="0" shapeId="0" xr:uid="{00000000-0006-0000-0600-00004E000000}">
      <text>
        <r>
          <rPr>
            <sz val="11"/>
            <rFont val="Calibri"/>
          </rPr>
          <t>Ensure no security groups allow ingress from 0.0.0.0/0 to port 3389</t>
        </r>
      </text>
    </comment>
    <comment ref="S88" authorId="0" shapeId="0" xr:uid="{00000000-0006-0000-0600-00004F000000}">
      <text>
        <r>
          <rPr>
            <sz val="11"/>
            <rFont val="Calibri"/>
          </rPr>
          <t>Ensure network access rule for storage bucket is not set to publicly accessible</t>
        </r>
      </text>
    </comment>
    <comment ref="T88" authorId="0" shapeId="0" xr:uid="{00000000-0006-0000-0600-000050000000}">
      <text>
        <r>
          <rPr>
            <sz val="11"/>
            <rFont val="Calibri"/>
          </rPr>
          <t>Ensure that RDS Instances are not open to the world</t>
        </r>
      </text>
    </comment>
    <comment ref="U88" authorId="0" shapeId="0" xr:uid="{00000000-0006-0000-0600-000051000000}">
      <text>
        <r>
          <rPr>
            <sz val="11"/>
            <rFont val="Calibri"/>
          </rPr>
          <t>Ensure Network policy is enabled on Kubernetes Engine Clusters</t>
        </r>
      </text>
    </comment>
    <comment ref="V88" authorId="0" shapeId="0" xr:uid="{00000000-0006-0000-0600-000052000000}">
      <text>
        <r>
          <rPr>
            <sz val="11"/>
            <rFont val="Calibri"/>
          </rPr>
          <t>Ensure ENI multiple IP mode support for Kubernetes Cluster</t>
        </r>
      </text>
    </comment>
    <comment ref="W88" authorId="0" shapeId="0" xr:uid="{00000000-0006-0000-0600-000053000000}">
      <text>
        <r>
          <rPr>
            <sz val="11"/>
            <rFont val="Calibri"/>
          </rPr>
          <t>Ensure Kubernetes Cluster is created with Private cluster enabled</t>
        </r>
      </text>
    </comment>
    <comment ref="J90" authorId="0" shapeId="0" xr:uid="{00000000-0006-0000-0600-000054000000}">
      <text>
        <r>
          <rPr>
            <sz val="11"/>
            <rFont val="Calibri"/>
          </rPr>
          <t>Ensure the security group are configured with fine grained rules</t>
        </r>
      </text>
    </comment>
    <comment ref="K90" authorId="0" shapeId="0" xr:uid="{00000000-0006-0000-0600-000055000000}">
      <text>
        <r>
          <rPr>
            <sz val="11"/>
            <rFont val="Calibri"/>
          </rPr>
          <t>Ensure no security groups allow ingress from 0.0.0.0/0 to port 22</t>
        </r>
      </text>
    </comment>
    <comment ref="L90" authorId="0" shapeId="0" xr:uid="{00000000-0006-0000-0600-000056000000}">
      <text>
        <r>
          <rPr>
            <sz val="11"/>
            <rFont val="Calibri"/>
          </rPr>
          <t>Ensure no security groups allow ingress from 0.0.0.0/0 to port 3389</t>
        </r>
      </text>
    </comment>
    <comment ref="M90" authorId="0" shapeId="0" xr:uid="{00000000-0006-0000-0600-000057000000}">
      <text>
        <r>
          <rPr>
            <sz val="11"/>
            <rFont val="Calibri"/>
          </rPr>
          <t>Ensure that RDS Instances are not open to the world</t>
        </r>
      </text>
    </comment>
    <comment ref="N90" authorId="0" shapeId="0" xr:uid="{00000000-0006-0000-0600-000058000000}">
      <text>
        <r>
          <rPr>
            <sz val="11"/>
            <rFont val="Calibri"/>
          </rPr>
          <t>Ensure Network policy is enabled on Kubernetes Engine Clusters</t>
        </r>
      </text>
    </comment>
    <comment ref="J91" authorId="0" shapeId="0" xr:uid="{00000000-0006-0000-0600-000059000000}">
      <text>
        <r>
          <rPr>
            <sz val="11"/>
            <rFont val="Calibri"/>
          </rPr>
          <t xml:space="preserve">Ensure that </t>
        </r>
        <r>
          <rPr>
            <sz val="11"/>
            <color rgb="FF000000"/>
            <rFont val="Calibri"/>
          </rPr>
          <t>'</t>
        </r>
        <r>
          <rPr>
            <b/>
            <sz val="11"/>
            <color rgb="FF000000"/>
            <rFont val="Calibri"/>
          </rPr>
          <t>Secure transfer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1" authorId="0" shapeId="0" xr:uid="{00000000-0006-0000-0600-00005A000000}">
      <text>
        <r>
          <rPr>
            <sz val="11"/>
            <rFont val="Calibri"/>
          </rPr>
          <t>Ensure that URL signature is allowed only over https</t>
        </r>
      </text>
    </comment>
    <comment ref="L91" authorId="0" shapeId="0" xr:uid="{00000000-0006-0000-0600-00005B000000}">
      <text>
        <r>
          <rPr>
            <sz val="11"/>
            <rFont val="Calibri"/>
          </rPr>
          <t>Ensure that RDS instance requires all incoming connections to use SSL</t>
        </r>
      </text>
    </comment>
    <comment ref="J93" authorId="0" shapeId="0" xr:uid="{00000000-0006-0000-0600-00005C000000}">
      <text>
        <r>
          <rPr>
            <sz val="11"/>
            <rFont val="Calibri"/>
          </rPr>
          <t>Ensure a log monitoring and alerts are set up for disabling or deletion of customer created CMKs</t>
        </r>
      </text>
    </comment>
    <comment ref="K93" authorId="0" shapeId="0" xr:uid="{00000000-0006-0000-0600-00005D000000}">
      <text>
        <r>
          <rPr>
            <sz val="11"/>
            <rFont val="Calibri"/>
          </rPr>
          <t>Ensure server-side encryption is set to ‘Encrypt with BYOK’</t>
        </r>
      </text>
    </comment>
    <comment ref="L93" authorId="0" shapeId="0" xr:uid="{00000000-0006-0000-0600-00005E000000}">
      <text>
        <r>
          <rPr>
            <sz val="11"/>
            <rFont val="Calibri"/>
          </rPr>
          <t>Ensure RDS instance TDE protector is encrypted with BYOK (Use your own key)</t>
        </r>
      </text>
    </comment>
    <comment ref="J94" authorId="0" shapeId="0" xr:uid="{00000000-0006-0000-0600-00005F000000}">
      <text>
        <r>
          <rPr>
            <sz val="11"/>
            <rFont val="Calibri"/>
          </rPr>
          <t xml:space="preserve">Ensure that </t>
        </r>
        <r>
          <rPr>
            <sz val="11"/>
            <color rgb="FF000000"/>
            <rFont val="Calibri"/>
          </rPr>
          <t>'</t>
        </r>
        <r>
          <rPr>
            <b/>
            <sz val="11"/>
            <color rgb="FF000000"/>
            <rFont val="Calibri"/>
          </rPr>
          <t>Unattached disks</t>
        </r>
        <r>
          <rPr>
            <sz val="11"/>
            <color rgb="FF000000"/>
            <rFont val="Calibri"/>
          </rPr>
          <t>'</t>
        </r>
        <r>
          <rPr>
            <sz val="11"/>
            <color rgb="FF000000"/>
            <rFont val="Calibri"/>
          </rPr>
          <t xml:space="preserve"> are encrypted</t>
        </r>
      </text>
    </comment>
    <comment ref="K94" authorId="0" shapeId="0" xr:uid="{00000000-0006-0000-0600-000060000000}">
      <text>
        <r>
          <rPr>
            <sz val="11"/>
            <rFont val="Calibri"/>
          </rPr>
          <t>Ensure that ‘Virtual Machine’s disk’ are encrypted</t>
        </r>
      </text>
    </comment>
    <comment ref="L94" authorId="0" shapeId="0" xr:uid="{00000000-0006-0000-0600-000061000000}">
      <text>
        <r>
          <rPr>
            <sz val="11"/>
            <rFont val="Calibri"/>
          </rPr>
          <t>Ensure server-side encryption is set to ‘Encrypt with Service Key’</t>
        </r>
      </text>
    </comment>
    <comment ref="M94" authorId="0" shapeId="0" xr:uid="{00000000-0006-0000-0600-000062000000}">
      <text>
        <r>
          <rPr>
            <sz val="11"/>
            <rFont val="Calibri"/>
          </rPr>
          <t>Ensure server-side encryption is set to ‘Encrypt with BYOK’</t>
        </r>
      </text>
    </comment>
    <comment ref="N94" authorId="0" shapeId="0" xr:uid="{00000000-0006-0000-0600-000063000000}">
      <text>
        <r>
          <rPr>
            <sz val="11"/>
            <rFont val="Calibri"/>
          </rPr>
          <t xml:space="preserve">Ensure that </t>
        </r>
        <r>
          <rPr>
            <sz val="11"/>
            <color rgb="FF000000"/>
            <rFont val="Calibri"/>
          </rPr>
          <t>'</t>
        </r>
        <r>
          <rPr>
            <b/>
            <sz val="11"/>
            <color rgb="FF000000"/>
            <rFont val="Calibri"/>
          </rPr>
          <t>TDE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for applicable database instance</t>
        </r>
      </text>
    </comment>
    <comment ref="O94" authorId="0" shapeId="0" xr:uid="{00000000-0006-0000-0600-000064000000}">
      <text>
        <r>
          <rPr>
            <sz val="11"/>
            <rFont val="Calibri"/>
          </rPr>
          <t>Ensure RDS instance TDE protector is encrypted with BYOK (Use your own key)</t>
        </r>
      </text>
    </comment>
    <comment ref="J99" authorId="0" shapeId="0" xr:uid="{00000000-0006-0000-0600-000065000000}">
      <text>
        <r>
          <rPr>
            <sz val="11"/>
            <rFont val="Calibri"/>
          </rPr>
          <t>Ensure that the latest OS Patches for all Virtual Machines are applied</t>
        </r>
      </text>
    </comment>
    <comment ref="K99" authorId="0" shapeId="0" xr:uid="{00000000-0006-0000-0600-000066000000}">
      <text>
        <r>
          <rPr>
            <sz val="11"/>
            <rFont val="Calibri"/>
          </rPr>
          <t>Ensure that scheduled vulnerability scan is enabled on all servers</t>
        </r>
      </text>
    </comment>
    <comment ref="J100" authorId="0" shapeId="0" xr:uid="{00000000-0006-0000-0600-000067000000}">
      <text>
        <r>
          <rPr>
            <sz val="11"/>
            <rFont val="Calibri"/>
          </rPr>
          <t>Ensure that the endpoint protection for all Virtual Machines is installed</t>
        </r>
      </text>
    </comment>
    <comment ref="K100" authorId="0" shapeId="0" xr:uid="{00000000-0006-0000-0600-000068000000}">
      <text>
        <r>
          <rPr>
            <sz val="11"/>
            <rFont val="Calibri"/>
          </rPr>
          <t>Ensure that Security Center is Advanced or Enterprise Edition</t>
        </r>
      </text>
    </comment>
    <comment ref="L100" authorId="0" shapeId="0" xr:uid="{00000000-0006-0000-0600-000069000000}">
      <text>
        <r>
          <rPr>
            <sz val="11"/>
            <rFont val="Calibri"/>
          </rPr>
          <t>Ensure that all assets are installed with security agent</t>
        </r>
      </text>
    </comment>
    <comment ref="M100" authorId="0" shapeId="0" xr:uid="{00000000-0006-0000-0600-00006A000000}">
      <text>
        <r>
          <rPr>
            <sz val="11"/>
            <rFont val="Calibri"/>
          </rPr>
          <t>Ensure that Automatic Quarantine is enabled</t>
        </r>
      </text>
    </comment>
    <comment ref="N100" authorId="0" shapeId="0" xr:uid="{00000000-0006-0000-0600-00006B000000}">
      <text>
        <r>
          <rPr>
            <sz val="11"/>
            <rFont val="Calibri"/>
          </rPr>
          <t>Ensure that Webshell detection is enabled on all web servers</t>
        </r>
      </text>
    </comment>
    <comment ref="J101" authorId="0" shapeId="0" xr:uid="{00000000-0006-0000-0600-00006C000000}">
      <text>
        <r>
          <rPr>
            <sz val="11"/>
            <rFont val="Calibri"/>
          </rPr>
          <t>Ensure that notification is enabled on all high risk items</t>
        </r>
      </text>
    </comment>
    <comment ref="J102" authorId="0" shapeId="0" xr:uid="{00000000-0006-0000-0600-00006D000000}">
      <text>
        <r>
          <rPr>
            <sz val="11"/>
            <rFont val="Calibri"/>
          </rPr>
          <t>Ensure Anti-DDoS access and security log service is enabled</t>
        </r>
      </text>
    </comment>
    <comment ref="K102" authorId="0" shapeId="0" xr:uid="{00000000-0006-0000-0600-00006E000000}">
      <text>
        <r>
          <rPr>
            <sz val="11"/>
            <rFont val="Calibri"/>
          </rPr>
          <t>Ensure Web Application Firewall access and security log service is enabled</t>
        </r>
      </text>
    </comment>
    <comment ref="L102" authorId="0" shapeId="0" xr:uid="{00000000-0006-0000-0600-00006F000000}">
      <text>
        <r>
          <rPr>
            <sz val="11"/>
            <rFont val="Calibri"/>
          </rPr>
          <t>Ensure Cloud Firewall access and security log analysis is enabled</t>
        </r>
      </text>
    </comment>
    <comment ref="M102" authorId="0" shapeId="0" xr:uid="{00000000-0006-0000-0600-000070000000}">
      <text>
        <r>
          <rPr>
            <sz val="11"/>
            <rFont val="Calibri"/>
          </rPr>
          <t>Ensure Security Center Network, Host and Security log analysis is enabled</t>
        </r>
      </text>
    </comment>
    <comment ref="N102" authorId="0" shapeId="0" xr:uid="{00000000-0006-0000-0600-000071000000}">
      <text>
        <r>
          <rPr>
            <sz val="11"/>
            <rFont val="Calibri"/>
          </rPr>
          <t>Ensure a log monitoring and alerts are set up for unauthorized API calls</t>
        </r>
      </text>
    </comment>
    <comment ref="O102" authorId="0" shapeId="0" xr:uid="{00000000-0006-0000-0600-000072000000}">
      <text>
        <r>
          <rPr>
            <sz val="11"/>
            <rFont val="Calibri"/>
          </rPr>
          <t>Ensure CloudMonitor is set to Enabled on Kubernetes Engine Clusters</t>
        </r>
      </text>
    </comment>
    <comment ref="P102" authorId="0" shapeId="0" xr:uid="{00000000-0006-0000-0600-000073000000}">
      <text>
        <r>
          <rPr>
            <sz val="11"/>
            <rFont val="Calibri"/>
          </rPr>
          <t>Ensure Cluster Check triggered at least once per week for Kubernetes Clusters</t>
        </r>
      </text>
    </comment>
    <comment ref="Q102" authorId="0" shapeId="0" xr:uid="{00000000-0006-0000-0600-000074000000}">
      <text>
        <r>
          <rPr>
            <sz val="11"/>
            <rFont val="Calibri"/>
          </rPr>
          <t>Ensure that Security Center is Advanced or Enterprise Edition</t>
        </r>
      </text>
    </comment>
    <comment ref="R102" authorId="0" shapeId="0" xr:uid="{00000000-0006-0000-0600-000075000000}">
      <text>
        <r>
          <rPr>
            <sz val="11"/>
            <rFont val="Calibri"/>
          </rPr>
          <t>Ensure that scheduled vulnerability scan is enabled on all servers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42" authorId="0" shapeId="0" xr:uid="{00000000-0006-0000-0700-000001000000}">
      <text>
        <r>
          <rPr>
            <sz val="11"/>
            <rFont val="Calibri"/>
          </rPr>
          <t>Ensure that Asset Fingerprint automatically collects asset fingerprint data</t>
        </r>
      </text>
    </comment>
    <comment ref="H43" authorId="0" shapeId="0" xr:uid="{00000000-0006-0000-0700-000002000000}">
      <text>
        <r>
          <rPr>
            <sz val="11"/>
            <rFont val="Calibri"/>
          </rPr>
          <t>Ensure that Asset Fingerprint automatically collects asset fingerprint data</t>
        </r>
      </text>
    </comment>
    <comment ref="H67" authorId="0" shapeId="0" xr:uid="{00000000-0006-0000-0700-000003000000}">
      <text>
        <r>
          <rPr>
            <sz val="11"/>
            <rFont val="Calibri"/>
          </rPr>
          <t>Ensure that the latest OS Patches for all Virtual Machines are applied</t>
        </r>
      </text>
    </comment>
    <comment ref="I67" authorId="0" shapeId="0" xr:uid="{00000000-0006-0000-0700-000006000000}">
      <text>
        <r>
          <rPr>
            <sz val="11"/>
            <rFont val="Calibri"/>
          </rPr>
          <t>Ensure Cluster Check triggered at least once per week for Kubernetes Clusters</t>
        </r>
      </text>
    </comment>
    <comment ref="J67" authorId="0" shapeId="0" xr:uid="{00000000-0006-0000-0700-000004000000}">
      <text>
        <r>
          <rPr>
            <sz val="11"/>
            <rFont val="Calibri"/>
          </rPr>
          <t>Ensure that Config Assessment is granted with privilege</t>
        </r>
      </text>
    </comment>
    <comment ref="K67" authorId="0" shapeId="0" xr:uid="{00000000-0006-0000-0700-000005000000}">
      <text>
        <r>
          <rPr>
            <sz val="11"/>
            <rFont val="Calibri"/>
          </rPr>
          <t>Ensure that scheduled vulnerability scan is enabled on all servers</t>
        </r>
      </text>
    </comment>
    <comment ref="H89" authorId="0" shapeId="0" xr:uid="{00000000-0006-0000-0700-000007000000}">
      <text>
        <r>
          <rPr>
            <sz val="11"/>
            <rFont val="Calibri"/>
          </rPr>
          <t>Ensure users not logged on for 90 days or longer are disabled for console logon</t>
        </r>
      </text>
    </comment>
    <comment ref="I89" authorId="0" shapeId="0" xr:uid="{00000000-0006-0000-0700-00000D000000}">
      <text>
        <r>
          <rPr>
            <sz val="11"/>
            <rFont val="Calibri"/>
          </rPr>
          <t>Ensure access keys are rotated every 90 days or less</t>
        </r>
      </text>
    </comment>
    <comment ref="J89" authorId="0" shapeId="0" xr:uid="{00000000-0006-0000-0700-00000E000000}">
      <text>
        <r>
          <rPr>
            <sz val="11"/>
            <rFont val="Calibri"/>
          </rPr>
          <t>Ensure RAM password policy requires at least one uppercase letter</t>
        </r>
      </text>
    </comment>
    <comment ref="K89" authorId="0" shapeId="0" xr:uid="{00000000-0006-0000-0700-00000F000000}">
      <text>
        <r>
          <rPr>
            <sz val="11"/>
            <rFont val="Calibri"/>
          </rPr>
          <t>Ensure RAM password policy requires at least one lowercase letter</t>
        </r>
      </text>
    </comment>
    <comment ref="L89" authorId="0" shapeId="0" xr:uid="{00000000-0006-0000-0700-000008000000}">
      <text>
        <r>
          <rPr>
            <sz val="11"/>
            <rFont val="Calibri"/>
          </rPr>
          <t>Ensure RAM password policy require at least one symbol</t>
        </r>
      </text>
    </comment>
    <comment ref="M89" authorId="0" shapeId="0" xr:uid="{00000000-0006-0000-0700-000009000000}">
      <text>
        <r>
          <rPr>
            <sz val="11"/>
            <rFont val="Calibri"/>
          </rPr>
          <t>Ensure RAM password policy require at least one number</t>
        </r>
      </text>
    </comment>
    <comment ref="N89" authorId="0" shapeId="0" xr:uid="{00000000-0006-0000-0700-00000A000000}">
      <text>
        <r>
          <rPr>
            <sz val="11"/>
            <rFont val="Calibri"/>
          </rPr>
          <t>Ensure RAM password policy requires minimum length of 14 or greater</t>
        </r>
      </text>
    </comment>
    <comment ref="O89" authorId="0" shapeId="0" xr:uid="{00000000-0006-0000-0700-00000B000000}">
      <text>
        <r>
          <rPr>
            <sz val="11"/>
            <rFont val="Calibri"/>
          </rPr>
          <t>Ensure RAM password policy prevents password reuse</t>
        </r>
      </text>
    </comment>
    <comment ref="P89" authorId="0" shapeId="0" xr:uid="{00000000-0006-0000-0700-00000C000000}">
      <text>
        <r>
          <rPr>
            <sz val="11"/>
            <rFont val="Calibri"/>
          </rPr>
          <t>Ensure RAM password policy expires passwords in 365 days or greater</t>
        </r>
      </text>
    </comment>
    <comment ref="H91" authorId="0" shapeId="0" xr:uid="{00000000-0006-0000-0700-000010000000}">
      <text>
        <r>
          <rPr>
            <sz val="11"/>
            <rFont val="Calibri"/>
          </rPr>
          <t xml:space="preserve">Ensure MFA is enabled for the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I91" authorId="0" shapeId="0" xr:uid="{00000000-0006-0000-0700-000011000000}">
      <text>
        <r>
          <rPr>
            <sz val="11"/>
            <rFont val="Calibri"/>
          </rPr>
          <t>Ensure that multi-factor authentication is enabled for all RAM users that have a console password</t>
        </r>
      </text>
    </comment>
    <comment ref="J91" authorId="0" shapeId="0" xr:uid="{00000000-0006-0000-0700-000012000000}">
      <text>
        <r>
          <rPr>
            <sz val="11"/>
            <rFont val="Calibri"/>
          </rPr>
          <t>Ensure RAM password policy temporarily blocks logon after 5 incorrect logon attempts within an hour</t>
        </r>
      </text>
    </comment>
    <comment ref="K91" authorId="0" shapeId="0" xr:uid="{00000000-0006-0000-0700-000013000000}">
      <text>
        <r>
          <rPr>
            <sz val="11"/>
            <rFont val="Calibri"/>
          </rPr>
          <t>Ensure Basic Authentication is not enabled on Kubernetes Engine Clusters</t>
        </r>
      </text>
    </comment>
    <comment ref="H92" authorId="0" shapeId="0" xr:uid="{00000000-0006-0000-0700-000014000000}">
      <text>
        <r>
          <rPr>
            <sz val="11"/>
            <rFont val="Calibri"/>
          </rPr>
          <t>Ensure that the shared URL signature expires within an hour</t>
        </r>
      </text>
    </comment>
    <comment ref="H93" authorId="0" shapeId="0" xr:uid="{00000000-0006-0000-0700-000015000000}">
      <text>
        <r>
          <rPr>
            <sz val="11"/>
            <rFont val="Calibri"/>
          </rPr>
          <t xml:space="preserve">Avoid the use of the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I93" authorId="0" shapeId="0" xr:uid="{00000000-0006-0000-0700-000016000000}">
      <text>
        <r>
          <rPr>
            <sz val="11"/>
            <rFont val="Calibri"/>
          </rPr>
          <t>Ensure no root account access key exists</t>
        </r>
      </text>
    </comment>
    <comment ref="J93" authorId="0" shapeId="0" xr:uid="{00000000-0006-0000-0700-000017000000}">
      <text>
        <r>
          <rPr>
            <sz val="11"/>
            <rFont val="Calibri"/>
          </rPr>
          <t xml:space="preserve">Ensure RAM policies that allow full </t>
        </r>
        <r>
          <rPr>
            <sz val="11"/>
            <color rgb="FF000000"/>
            <rFont val="Calibri"/>
          </rPr>
          <t>"</t>
        </r>
        <r>
          <rPr>
            <b/>
            <sz val="11"/>
            <color rgb="FF000000"/>
            <rFont val="Calibri"/>
          </rPr>
          <t>*:*</t>
        </r>
        <r>
          <rPr>
            <sz val="11"/>
            <color rgb="FF000000"/>
            <rFont val="Calibri"/>
          </rPr>
          <t>"</t>
        </r>
        <r>
          <rPr>
            <sz val="11"/>
            <color rgb="FF000000"/>
            <rFont val="Calibri"/>
          </rPr>
          <t xml:space="preserve"> administrative privileges are not created</t>
        </r>
      </text>
    </comment>
    <comment ref="K93" authorId="0" shapeId="0" xr:uid="{00000000-0006-0000-0700-000018000000}">
      <text>
        <r>
          <rPr>
            <sz val="11"/>
            <rFont val="Calibri"/>
          </rPr>
          <t>Ensure RAM policies are attached only to groups or roles</t>
        </r>
      </text>
    </comment>
    <comment ref="L93" authorId="0" shapeId="0" xr:uid="{00000000-0006-0000-0700-000019000000}">
      <text>
        <r>
          <rPr>
            <sz val="11"/>
            <rFont val="Calibri"/>
          </rPr>
          <t>Ensure the OSS used to store ActionTrail logs is not publicly accessible</t>
        </r>
      </text>
    </comment>
    <comment ref="M93" authorId="0" shapeId="0" xr:uid="{00000000-0006-0000-0700-00001A000000}">
      <text>
        <r>
          <rPr>
            <sz val="11"/>
            <rFont val="Calibri"/>
          </rPr>
          <t>Ensure that OSS bucket is not anonymously or publicly accessible</t>
        </r>
      </text>
    </comment>
    <comment ref="N93" authorId="0" shapeId="0" xr:uid="{00000000-0006-0000-0700-00001B000000}">
      <text>
        <r>
          <rPr>
            <sz val="11"/>
            <rFont val="Calibri"/>
          </rPr>
          <t>Ensure that there are no publicly accessible objects in storage buckets</t>
        </r>
      </text>
    </comment>
    <comment ref="O93" authorId="0" shapeId="0" xr:uid="{00000000-0006-0000-0700-00001C000000}">
      <text>
        <r>
          <rPr>
            <sz val="11"/>
            <rFont val="Calibri"/>
          </rPr>
          <t>Ensure network access rule for storage bucket is not set to publicly accessible</t>
        </r>
      </text>
    </comment>
    <comment ref="P93" authorId="0" shapeId="0" xr:uid="{00000000-0006-0000-0700-00001D000000}">
      <text>
        <r>
          <rPr>
            <sz val="11"/>
            <rFont val="Calibri"/>
          </rPr>
          <t>Ensure role-based access control (RBAC) authorization is Enabled on Kubernetes Engine Clusters</t>
        </r>
      </text>
    </comment>
    <comment ref="H110" authorId="0" shapeId="0" xr:uid="{00000000-0006-0000-0700-00001E000000}">
      <text>
        <r>
          <rPr>
            <sz val="11"/>
            <rFont val="Calibri"/>
          </rPr>
          <t xml:space="preserve">Ensure that </t>
        </r>
        <r>
          <rPr>
            <sz val="11"/>
            <color rgb="FF000000"/>
            <rFont val="Calibri"/>
          </rPr>
          <t>'</t>
        </r>
        <r>
          <rPr>
            <b/>
            <sz val="11"/>
            <color rgb="FF000000"/>
            <rFont val="Calibri"/>
          </rPr>
          <t>Unattached disks</t>
        </r>
        <r>
          <rPr>
            <sz val="11"/>
            <color rgb="FF000000"/>
            <rFont val="Calibri"/>
          </rPr>
          <t>'</t>
        </r>
        <r>
          <rPr>
            <sz val="11"/>
            <color rgb="FF000000"/>
            <rFont val="Calibri"/>
          </rPr>
          <t xml:space="preserve"> are encrypted</t>
        </r>
      </text>
    </comment>
    <comment ref="I110" authorId="0" shapeId="0" xr:uid="{00000000-0006-0000-0700-00001F000000}">
      <text>
        <r>
          <rPr>
            <sz val="11"/>
            <rFont val="Calibri"/>
          </rPr>
          <t>Ensure that ‘Virtual Machine’s disk’ are encrypted</t>
        </r>
      </text>
    </comment>
    <comment ref="J110" authorId="0" shapeId="0" xr:uid="{00000000-0006-0000-0700-000020000000}">
      <text>
        <r>
          <rPr>
            <sz val="11"/>
            <rFont val="Calibri"/>
          </rPr>
          <t>Ensure that OSS bucket is not anonymously or publicly accessible</t>
        </r>
      </text>
    </comment>
    <comment ref="K110" authorId="0" shapeId="0" xr:uid="{00000000-0006-0000-0700-000021000000}">
      <text>
        <r>
          <rPr>
            <sz val="11"/>
            <rFont val="Calibri"/>
          </rPr>
          <t>Ensure that there are no publicly accessible objects in storage buckets</t>
        </r>
      </text>
    </comment>
    <comment ref="L110" authorId="0" shapeId="0" xr:uid="{00000000-0006-0000-0700-000022000000}">
      <text>
        <r>
          <rPr>
            <sz val="11"/>
            <rFont val="Calibri"/>
          </rPr>
          <t>Ensure server-side encryption is set to ‘Encrypt with Service Key’</t>
        </r>
      </text>
    </comment>
    <comment ref="M110" authorId="0" shapeId="0" xr:uid="{00000000-0006-0000-0700-000023000000}">
      <text>
        <r>
          <rPr>
            <sz val="11"/>
            <rFont val="Calibri"/>
          </rPr>
          <t>Ensure server-side encryption is set to ‘Encrypt with BYOK’</t>
        </r>
      </text>
    </comment>
    <comment ref="N110" authorId="0" shapeId="0" xr:uid="{00000000-0006-0000-0700-000024000000}">
      <text>
        <r>
          <rPr>
            <sz val="11"/>
            <rFont val="Calibri"/>
          </rPr>
          <t xml:space="preserve">Ensure that </t>
        </r>
        <r>
          <rPr>
            <sz val="11"/>
            <color rgb="FF000000"/>
            <rFont val="Calibri"/>
          </rPr>
          <t>'</t>
        </r>
        <r>
          <rPr>
            <b/>
            <sz val="11"/>
            <color rgb="FF000000"/>
            <rFont val="Calibri"/>
          </rPr>
          <t>TDE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for applicable database instance</t>
        </r>
      </text>
    </comment>
    <comment ref="O110" authorId="0" shapeId="0" xr:uid="{00000000-0006-0000-0700-000025000000}">
      <text>
        <r>
          <rPr>
            <sz val="11"/>
            <rFont val="Calibri"/>
          </rPr>
          <t>Ensure RDS instance TDE protector is encrypted with BYOK (Use your own key)</t>
        </r>
      </text>
    </comment>
    <comment ref="H111" authorId="0" shapeId="0" xr:uid="{00000000-0006-0000-0700-000026000000}">
      <text>
        <r>
          <rPr>
            <sz val="11"/>
            <rFont val="Calibri"/>
          </rPr>
          <t xml:space="preserve">Ensure that </t>
        </r>
        <r>
          <rPr>
            <sz val="11"/>
            <color rgb="FF000000"/>
            <rFont val="Calibri"/>
          </rPr>
          <t>'</t>
        </r>
        <r>
          <rPr>
            <b/>
            <sz val="11"/>
            <color rgb="FF000000"/>
            <rFont val="Calibri"/>
          </rPr>
          <t>Secure transfer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1" authorId="0" shapeId="0" xr:uid="{00000000-0006-0000-0700-000027000000}">
      <text>
        <r>
          <rPr>
            <sz val="11"/>
            <rFont val="Calibri"/>
          </rPr>
          <t>Ensure that URL signature is allowed only over https</t>
        </r>
      </text>
    </comment>
    <comment ref="J111" authorId="0" shapeId="0" xr:uid="{00000000-0006-0000-0700-000028000000}">
      <text>
        <r>
          <rPr>
            <sz val="11"/>
            <rFont val="Calibri"/>
          </rPr>
          <t>Ensure that RDS instance requires all incoming connections to use SSL</t>
        </r>
      </text>
    </comment>
    <comment ref="H134" authorId="0" shapeId="0" xr:uid="{00000000-0006-0000-0700-000029000000}">
      <text>
        <r>
          <rPr>
            <sz val="11"/>
            <rFont val="Calibri"/>
          </rPr>
          <t>Ensure legacy networks does not exist</t>
        </r>
      </text>
    </comment>
    <comment ref="I134" authorId="0" shapeId="0" xr:uid="{00000000-0006-0000-0700-00002C000000}">
      <text>
        <r>
          <rPr>
            <sz val="11"/>
            <rFont val="Calibri"/>
          </rPr>
          <t>Ensure that SSH access is restricted from the internet</t>
        </r>
      </text>
    </comment>
    <comment ref="J134" authorId="0" shapeId="0" xr:uid="{00000000-0006-0000-0700-00002D000000}">
      <text>
        <r>
          <rPr>
            <sz val="11"/>
            <rFont val="Calibri"/>
          </rPr>
          <t xml:space="preserve">Ensure routing tables for VPC peering are </t>
        </r>
        <r>
          <rPr>
            <sz val="11"/>
            <color rgb="FF000000"/>
            <rFont val="Calibri"/>
          </rPr>
          <t>"</t>
        </r>
        <r>
          <rPr>
            <b/>
            <sz val="11"/>
            <color rgb="FF000000"/>
            <rFont val="Calibri"/>
          </rPr>
          <t>least access</t>
        </r>
        <r>
          <rPr>
            <sz val="11"/>
            <color rgb="FF000000"/>
            <rFont val="Calibri"/>
          </rPr>
          <t>"</t>
        </r>
      </text>
    </comment>
    <comment ref="K134" authorId="0" shapeId="0" xr:uid="{00000000-0006-0000-0700-00002E000000}">
      <text>
        <r>
          <rPr>
            <sz val="11"/>
            <rFont val="Calibri"/>
          </rPr>
          <t>Ensure the security group are configured with fine grained rules</t>
        </r>
      </text>
    </comment>
    <comment ref="L134" authorId="0" shapeId="0" xr:uid="{00000000-0006-0000-0700-00002F000000}">
      <text>
        <r>
          <rPr>
            <sz val="11"/>
            <rFont val="Calibri"/>
          </rPr>
          <t>Ensure no security groups allow ingress from 0.0.0.0/0 to port 22</t>
        </r>
      </text>
    </comment>
    <comment ref="M134" authorId="0" shapeId="0" xr:uid="{00000000-0006-0000-0700-000030000000}">
      <text>
        <r>
          <rPr>
            <sz val="11"/>
            <rFont val="Calibri"/>
          </rPr>
          <t>Ensure no security groups allow ingress from 0.0.0.0/0 to port 3389</t>
        </r>
      </text>
    </comment>
    <comment ref="N134" authorId="0" shapeId="0" xr:uid="{00000000-0006-0000-0700-000031000000}">
      <text>
        <r>
          <rPr>
            <sz val="11"/>
            <rFont val="Calibri"/>
          </rPr>
          <t>Ensure network access rule for storage bucket is not set to publicly accessible</t>
        </r>
      </text>
    </comment>
    <comment ref="O134" authorId="0" shapeId="0" xr:uid="{00000000-0006-0000-0700-000032000000}">
      <text>
        <r>
          <rPr>
            <sz val="11"/>
            <rFont val="Calibri"/>
          </rPr>
          <t>Ensure that RDS Instances are not open to the world</t>
        </r>
      </text>
    </comment>
    <comment ref="P134" authorId="0" shapeId="0" xr:uid="{00000000-0006-0000-0700-000033000000}">
      <text>
        <r>
          <rPr>
            <sz val="11"/>
            <rFont val="Calibri"/>
          </rPr>
          <t>Ensure Network policy is enabled on Kubernetes Engine Clusters</t>
        </r>
      </text>
    </comment>
    <comment ref="Q134" authorId="0" shapeId="0" xr:uid="{00000000-0006-0000-0700-00002A000000}">
      <text>
        <r>
          <rPr>
            <sz val="11"/>
            <rFont val="Calibri"/>
          </rPr>
          <t>Ensure ENI multiple IP mode support for Kubernetes Cluster</t>
        </r>
      </text>
    </comment>
    <comment ref="R134" authorId="0" shapeId="0" xr:uid="{00000000-0006-0000-0700-00002B000000}">
      <text>
        <r>
          <rPr>
            <sz val="11"/>
            <rFont val="Calibri"/>
          </rPr>
          <t>Ensure Kubernetes Cluster is created with Private cluster enabled</t>
        </r>
      </text>
    </comment>
    <comment ref="H143" authorId="0" shapeId="0" xr:uid="{00000000-0006-0000-0700-000034000000}">
      <text>
        <r>
          <rPr>
            <sz val="11"/>
            <rFont val="Calibri"/>
          </rPr>
          <t>Ensure that the latest OS Patches for all Virtual Machines are applied</t>
        </r>
      </text>
    </comment>
    <comment ref="H144" authorId="0" shapeId="0" xr:uid="{00000000-0006-0000-0700-000035000000}">
      <text>
        <r>
          <rPr>
            <sz val="11"/>
            <rFont val="Calibri"/>
          </rPr>
          <t>Ensure Kubernetes web UI / Dashboard is not enabled</t>
        </r>
      </text>
    </comment>
    <comment ref="H157" authorId="0" shapeId="0" xr:uid="{00000000-0006-0000-0700-000036000000}">
      <text>
        <r>
          <rPr>
            <sz val="11"/>
            <rFont val="Calibri"/>
          </rPr>
          <t>Ensure a log monitoring and alerts are set up for unauthorized API calls</t>
        </r>
      </text>
    </comment>
    <comment ref="I157" authorId="0" shapeId="0" xr:uid="{00000000-0006-0000-0700-000037000000}">
      <text>
        <r>
          <rPr>
            <sz val="11"/>
            <rFont val="Calibri"/>
          </rPr>
          <t>Ensure a log monitoring and alerts are set up for Management Console authentication failures</t>
        </r>
      </text>
    </comment>
    <comment ref="H158" authorId="0" shapeId="0" xr:uid="{00000000-0006-0000-0700-000038000000}">
      <text>
        <r>
          <rPr>
            <sz val="11"/>
            <rFont val="Calibri"/>
          </rPr>
          <t>Ensure that ActionTrail are configured to export copies of all Log entries</t>
        </r>
      </text>
    </comment>
    <comment ref="I158" authorId="0" shapeId="0" xr:uid="{00000000-0006-0000-0700-000040000000}">
      <text>
        <r>
          <rPr>
            <sz val="11"/>
            <rFont val="Calibri"/>
          </rPr>
          <t>Ensure the OSS used to store ActionTrail logs is not publicly accessible</t>
        </r>
      </text>
    </comment>
    <comment ref="J158" authorId="0" shapeId="0" xr:uid="{00000000-0006-0000-0700-000041000000}">
      <text>
        <r>
          <rPr>
            <sz val="11"/>
            <rFont val="Calibri"/>
          </rPr>
          <t>Ensure audit logs for multiple cloud resources are integrated with Log Service</t>
        </r>
      </text>
    </comment>
    <comment ref="K158" authorId="0" shapeId="0" xr:uid="{00000000-0006-0000-0700-000042000000}">
      <text>
        <r>
          <rPr>
            <sz val="11"/>
            <rFont val="Calibri"/>
          </rPr>
          <t>Ensure Log Service is enabled for Container Service for Kubernetes</t>
        </r>
      </text>
    </comment>
    <comment ref="L158" authorId="0" shapeId="0" xr:uid="{00000000-0006-0000-0700-000043000000}">
      <text>
        <r>
          <rPr>
            <sz val="11"/>
            <rFont val="Calibri"/>
          </rPr>
          <t>Ensure virtual network flow log service is enabled</t>
        </r>
      </text>
    </comment>
    <comment ref="M158" authorId="0" shapeId="0" xr:uid="{00000000-0006-0000-0700-000044000000}">
      <text>
        <r>
          <rPr>
            <sz val="11"/>
            <rFont val="Calibri"/>
          </rPr>
          <t>Ensure Anti-DDoS access and security log service is enabled</t>
        </r>
      </text>
    </comment>
    <comment ref="N158" authorId="0" shapeId="0" xr:uid="{00000000-0006-0000-0700-000045000000}">
      <text>
        <r>
          <rPr>
            <sz val="11"/>
            <rFont val="Calibri"/>
          </rPr>
          <t>Ensure Web Application Firewall access and security log service is enabled</t>
        </r>
      </text>
    </comment>
    <comment ref="O158" authorId="0" shapeId="0" xr:uid="{00000000-0006-0000-0700-000046000000}">
      <text>
        <r>
          <rPr>
            <sz val="11"/>
            <rFont val="Calibri"/>
          </rPr>
          <t>Ensure Cloud Firewall access and security log analysis is enabled</t>
        </r>
      </text>
    </comment>
    <comment ref="P158" authorId="0" shapeId="0" xr:uid="{00000000-0006-0000-0700-000047000000}">
      <text>
        <r>
          <rPr>
            <sz val="11"/>
            <rFont val="Calibri"/>
          </rPr>
          <t>Ensure Security Center Network, Host and Security log analysis is enabled</t>
        </r>
      </text>
    </comment>
    <comment ref="Q158" authorId="0" shapeId="0" xr:uid="{00000000-0006-0000-0700-000048000000}">
      <text>
        <r>
          <rPr>
            <sz val="11"/>
            <rFont val="Calibri"/>
          </rPr>
          <t>Ensure that Logstore data retention period is set 365 days or greater</t>
        </r>
      </text>
    </comment>
    <comment ref="R158" authorId="0" shapeId="0" xr:uid="{00000000-0006-0000-0700-000049000000}">
      <text>
        <r>
          <rPr>
            <sz val="11"/>
            <rFont val="Calibri"/>
          </rPr>
          <t>Ensure VPC flow logging is enabled in all VPCs</t>
        </r>
      </text>
    </comment>
    <comment ref="S158" authorId="0" shapeId="0" xr:uid="{00000000-0006-0000-0700-000039000000}">
      <text>
        <r>
          <rPr>
            <sz val="11"/>
            <rFont val="Calibri"/>
          </rPr>
          <t>Ensure that logging is enabled for OSS buckets</t>
        </r>
      </text>
    </comment>
    <comment ref="T158" authorId="0" shapeId="0" xr:uid="{00000000-0006-0000-0700-00003A000000}">
      <text>
        <r>
          <rPr>
            <sz val="11"/>
            <rFont val="Calibri"/>
          </rPr>
          <t xml:space="preserve">Ensure that </t>
        </r>
        <r>
          <rPr>
            <sz val="11"/>
            <color rgb="FF000000"/>
            <rFont val="Calibri"/>
          </rPr>
          <t>'</t>
        </r>
        <r>
          <rPr>
            <b/>
            <sz val="11"/>
            <color rgb="FF000000"/>
            <rFont val="Calibri"/>
          </rPr>
          <t>Auditing</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applicable database instances</t>
        </r>
      </text>
    </comment>
    <comment ref="U158" authorId="0" shapeId="0" xr:uid="{00000000-0006-0000-0700-00003B000000}">
      <text>
        <r>
          <rPr>
            <sz val="11"/>
            <rFont val="Calibri"/>
          </rPr>
          <t xml:space="preserve">Ensure that </t>
        </r>
        <r>
          <rPr>
            <sz val="11"/>
            <color rgb="FF000000"/>
            <rFont val="Calibri"/>
          </rPr>
          <t>'</t>
        </r>
        <r>
          <rPr>
            <b/>
            <sz val="11"/>
            <color rgb="FF000000"/>
            <rFont val="Calibri"/>
          </rPr>
          <t>Auditing</t>
        </r>
        <r>
          <rPr>
            <sz val="11"/>
            <color rgb="FF000000"/>
            <rFont val="Calibri"/>
          </rPr>
          <t>'</t>
        </r>
        <r>
          <rPr>
            <sz val="11"/>
            <color rgb="FF000000"/>
            <rFont val="Calibri"/>
          </rPr>
          <t xml:space="preserve"> Retention is </t>
        </r>
        <r>
          <rPr>
            <sz val="11"/>
            <color rgb="FF000000"/>
            <rFont val="Calibri"/>
          </rPr>
          <t>'</t>
        </r>
        <r>
          <rPr>
            <b/>
            <sz val="11"/>
            <color rgb="FF000000"/>
            <rFont val="Calibri"/>
          </rPr>
          <t>greater than 6 months</t>
        </r>
        <r>
          <rPr>
            <sz val="11"/>
            <color rgb="FF000000"/>
            <rFont val="Calibri"/>
          </rPr>
          <t>'</t>
        </r>
      </text>
    </comment>
    <comment ref="V158" authorId="0" shapeId="0" xr:uid="{00000000-0006-0000-0700-00003C000000}">
      <text>
        <r>
          <rPr>
            <sz val="11"/>
            <rFont val="Calibri"/>
          </rPr>
          <t xml:space="preserve">Ensure parameter </t>
        </r>
        <r>
          <rPr>
            <sz val="11"/>
            <color rgb="FF000000"/>
            <rFont val="Calibri"/>
          </rPr>
          <t>'</t>
        </r>
        <r>
          <rPr>
            <b/>
            <sz val="11"/>
            <color rgb="FF000000"/>
            <rFont val="Calibri"/>
          </rPr>
          <t>log_connections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Database</t>
        </r>
      </text>
    </comment>
    <comment ref="W158" authorId="0" shapeId="0" xr:uid="{00000000-0006-0000-0700-00003D000000}">
      <text>
        <r>
          <rPr>
            <sz val="11"/>
            <rFont val="Calibri"/>
          </rPr>
          <t xml:space="preserve">Ensure server parameter </t>
        </r>
        <r>
          <rPr>
            <sz val="11"/>
            <color rgb="FF000000"/>
            <rFont val="Calibri"/>
          </rPr>
          <t>'</t>
        </r>
        <r>
          <rPr>
            <b/>
            <sz val="11"/>
            <color rgb="FF000000"/>
            <rFont val="Calibri"/>
          </rPr>
          <t>log_disconnections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Database Server</t>
        </r>
      </text>
    </comment>
    <comment ref="X158" authorId="0" shapeId="0" xr:uid="{00000000-0006-0000-0700-00003E000000}">
      <text>
        <r>
          <rPr>
            <sz val="11"/>
            <rFont val="Calibri"/>
          </rPr>
          <t xml:space="preserve">Ensure server parameter </t>
        </r>
        <r>
          <rPr>
            <sz val="11"/>
            <color rgb="FF000000"/>
            <rFont val="Calibri"/>
          </rPr>
          <t>'</t>
        </r>
        <r>
          <rPr>
            <b/>
            <sz val="11"/>
            <color rgb="FF000000"/>
            <rFont val="Calibri"/>
          </rPr>
          <t xml:space="preserve">log_duration is set to </t>
        </r>
        <r>
          <rPr>
            <sz val="11"/>
            <color rgb="FF000000"/>
            <rFont val="Calibri"/>
          </rPr>
          <t>'</t>
        </r>
        <r>
          <rPr>
            <sz val="11"/>
            <color rgb="FF000000"/>
            <rFont val="Calibri"/>
          </rPr>
          <t>ON</t>
        </r>
        <r>
          <rPr>
            <sz val="11"/>
            <color rgb="FF000000"/>
            <rFont val="Calibri"/>
          </rPr>
          <t>'</t>
        </r>
        <r>
          <rPr>
            <sz val="11"/>
            <color rgb="FF000000"/>
            <rFont val="Calibri"/>
          </rPr>
          <t xml:space="preserve"> for PostgreSQL Database Server</t>
        </r>
      </text>
    </comment>
    <comment ref="Y158" authorId="0" shapeId="0" xr:uid="{00000000-0006-0000-0700-00003F000000}">
      <text>
        <r>
          <rPr>
            <sz val="11"/>
            <rFont val="Calibri"/>
          </rPr>
          <t>Ensure Log Service is set to ‘Enabled’ on Kubernetes Engine Clusters</t>
        </r>
      </text>
    </comment>
    <comment ref="H161" authorId="0" shapeId="0" xr:uid="{00000000-0006-0000-0700-00004A000000}">
      <text>
        <r>
          <rPr>
            <sz val="11"/>
            <rFont val="Calibri"/>
          </rPr>
          <t>Ensure log monitoring and alerts are set up for RAM Role changes</t>
        </r>
      </text>
    </comment>
    <comment ref="I161" authorId="0" shapeId="0" xr:uid="{00000000-0006-0000-0700-00004B000000}">
      <text>
        <r>
          <rPr>
            <sz val="11"/>
            <rFont val="Calibri"/>
          </rPr>
          <t>Ensure log monitoring and alerts are set up for Cloud Firewall changes</t>
        </r>
      </text>
    </comment>
    <comment ref="J161" authorId="0" shapeId="0" xr:uid="{00000000-0006-0000-0700-00004C000000}">
      <text>
        <r>
          <rPr>
            <sz val="11"/>
            <rFont val="Calibri"/>
          </rPr>
          <t>Ensure log monitoring and alerts are set up for VPC network route changes</t>
        </r>
      </text>
    </comment>
    <comment ref="K161" authorId="0" shapeId="0" xr:uid="{00000000-0006-0000-0700-00004D000000}">
      <text>
        <r>
          <rPr>
            <sz val="11"/>
            <rFont val="Calibri"/>
          </rPr>
          <t>Ensure log monitoring and alerts are set up for VPC changes</t>
        </r>
      </text>
    </comment>
    <comment ref="L161" authorId="0" shapeId="0" xr:uid="{00000000-0006-0000-0700-00004E000000}">
      <text>
        <r>
          <rPr>
            <sz val="11"/>
            <rFont val="Calibri"/>
          </rPr>
          <t>Ensure log monitoring and alerts are set up for OSS permission changes</t>
        </r>
      </text>
    </comment>
    <comment ref="M161" authorId="0" shapeId="0" xr:uid="{00000000-0006-0000-0700-00004F000000}">
      <text>
        <r>
          <rPr>
            <sz val="11"/>
            <rFont val="Calibri"/>
          </rPr>
          <t>Ensure log monitoring and alerts are set up for RDS instance configuration changes</t>
        </r>
      </text>
    </comment>
    <comment ref="N161" authorId="0" shapeId="0" xr:uid="{00000000-0006-0000-0700-000050000000}">
      <text>
        <r>
          <rPr>
            <sz val="11"/>
            <rFont val="Calibri"/>
          </rPr>
          <t>Ensure a log monitoring and alerts are set up for unauthorized API calls</t>
        </r>
      </text>
    </comment>
    <comment ref="O161" authorId="0" shapeId="0" xr:uid="{00000000-0006-0000-0700-000051000000}">
      <text>
        <r>
          <rPr>
            <sz val="11"/>
            <rFont val="Calibri"/>
          </rPr>
          <t>Ensure a log monitoring and alerts are set up for Management Console sign-in without MFA</t>
        </r>
      </text>
    </comment>
    <comment ref="P161" authorId="0" shapeId="0" xr:uid="{00000000-0006-0000-0700-000052000000}">
      <text>
        <r>
          <rPr>
            <sz val="11"/>
            <rFont val="Calibri"/>
          </rPr>
          <t xml:space="preserve">Ensure a log monitoring and alerts are set up for usage of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Q161" authorId="0" shapeId="0" xr:uid="{00000000-0006-0000-0700-000053000000}">
      <text>
        <r>
          <rPr>
            <sz val="11"/>
            <rFont val="Calibri"/>
          </rPr>
          <t>Ensure a log monitoring and alerts are set up for Management Console authentication failures</t>
        </r>
      </text>
    </comment>
    <comment ref="R161" authorId="0" shapeId="0" xr:uid="{00000000-0006-0000-0700-000054000000}">
      <text>
        <r>
          <rPr>
            <sz val="11"/>
            <rFont val="Calibri"/>
          </rPr>
          <t>Ensure a log monitoring and alerts are set up for disabling or deletion of customer created CMKs</t>
        </r>
      </text>
    </comment>
    <comment ref="S161" authorId="0" shapeId="0" xr:uid="{00000000-0006-0000-0700-000055000000}">
      <text>
        <r>
          <rPr>
            <sz val="11"/>
            <rFont val="Calibri"/>
          </rPr>
          <t>Ensure a log monitoring and alerts are set up for OSS bucket policy changes</t>
        </r>
      </text>
    </comment>
    <comment ref="T161" authorId="0" shapeId="0" xr:uid="{00000000-0006-0000-0700-000056000000}">
      <text>
        <r>
          <rPr>
            <sz val="11"/>
            <rFont val="Calibri"/>
          </rPr>
          <t>Ensure a log monitoring and alerts are set up for security group changes</t>
        </r>
      </text>
    </comment>
    <comment ref="U161" authorId="0" shapeId="0" xr:uid="{00000000-0006-0000-0700-000057000000}">
      <text>
        <r>
          <rPr>
            <sz val="11"/>
            <rFont val="Calibri"/>
          </rPr>
          <t>Ensure that notification is enabled on all high risk items</t>
        </r>
      </text>
    </comment>
    <comment ref="H165" authorId="0" shapeId="0" xr:uid="{00000000-0006-0000-0700-000058000000}">
      <text>
        <r>
          <rPr>
            <sz val="11"/>
            <rFont val="Calibri"/>
          </rPr>
          <t>Ensure virtual network flow log service is enabled</t>
        </r>
      </text>
    </comment>
    <comment ref="I165" authorId="0" shapeId="0" xr:uid="{00000000-0006-0000-0700-000059000000}">
      <text>
        <r>
          <rPr>
            <sz val="11"/>
            <rFont val="Calibri"/>
          </rPr>
          <t>Ensure Anti-DDoS access and security log service is enabled</t>
        </r>
      </text>
    </comment>
    <comment ref="J165" authorId="0" shapeId="0" xr:uid="{00000000-0006-0000-0700-00005A000000}">
      <text>
        <r>
          <rPr>
            <sz val="11"/>
            <rFont val="Calibri"/>
          </rPr>
          <t>Ensure Web Application Firewall access and security log service is enabled</t>
        </r>
      </text>
    </comment>
    <comment ref="K165" authorId="0" shapeId="0" xr:uid="{00000000-0006-0000-0700-00005B000000}">
      <text>
        <r>
          <rPr>
            <sz val="11"/>
            <rFont val="Calibri"/>
          </rPr>
          <t>Ensure Cloud Firewall access and security log analysis is enabled</t>
        </r>
      </text>
    </comment>
    <comment ref="L165" authorId="0" shapeId="0" xr:uid="{00000000-0006-0000-0700-00005C000000}">
      <text>
        <r>
          <rPr>
            <sz val="11"/>
            <rFont val="Calibri"/>
          </rPr>
          <t>Ensure Security Center Network, Host and Security log analysis is enabled</t>
        </r>
      </text>
    </comment>
    <comment ref="M165" authorId="0" shapeId="0" xr:uid="{00000000-0006-0000-0700-00005D000000}">
      <text>
        <r>
          <rPr>
            <sz val="11"/>
            <rFont val="Calibri"/>
          </rPr>
          <t>Ensure log monitoring and alerts are set up for Cloud Firewall changes</t>
        </r>
      </text>
    </comment>
    <comment ref="N165" authorId="0" shapeId="0" xr:uid="{00000000-0006-0000-0700-00005E000000}">
      <text>
        <r>
          <rPr>
            <sz val="11"/>
            <rFont val="Calibri"/>
          </rPr>
          <t>Ensure log monitoring and alerts are set up for VPC network route changes</t>
        </r>
      </text>
    </comment>
    <comment ref="O165" authorId="0" shapeId="0" xr:uid="{00000000-0006-0000-0700-00005F000000}">
      <text>
        <r>
          <rPr>
            <sz val="11"/>
            <rFont val="Calibri"/>
          </rPr>
          <t>Ensure log monitoring and alerts are set up for VPC changes</t>
        </r>
      </text>
    </comment>
    <comment ref="P165" authorId="0" shapeId="0" xr:uid="{00000000-0006-0000-0700-000060000000}">
      <text>
        <r>
          <rPr>
            <sz val="11"/>
            <rFont val="Calibri"/>
          </rPr>
          <t>Ensure a log monitoring and alerts are set up for security group changes</t>
        </r>
      </text>
    </comment>
    <comment ref="Q165" authorId="0" shapeId="0" xr:uid="{00000000-0006-0000-0700-000061000000}">
      <text>
        <r>
          <rPr>
            <sz val="11"/>
            <rFont val="Calibri"/>
          </rPr>
          <t>Ensure that SSH access is restricted from the internet</t>
        </r>
      </text>
    </comment>
    <comment ref="R165" authorId="0" shapeId="0" xr:uid="{00000000-0006-0000-0700-000062000000}">
      <text>
        <r>
          <rPr>
            <sz val="11"/>
            <rFont val="Calibri"/>
          </rPr>
          <t>Ensure VPC flow logging is enabled in all VPCs</t>
        </r>
      </text>
    </comment>
    <comment ref="H167" authorId="0" shapeId="0" xr:uid="{00000000-0006-0000-0700-000063000000}">
      <text>
        <r>
          <rPr>
            <sz val="11"/>
            <rFont val="Calibri"/>
          </rPr>
          <t>Ensure that ActionTrail are configured to export copies of all Log entries</t>
        </r>
      </text>
    </comment>
    <comment ref="I167" authorId="0" shapeId="0" xr:uid="{00000000-0006-0000-0700-000064000000}">
      <text>
        <r>
          <rPr>
            <sz val="11"/>
            <rFont val="Calibri"/>
          </rPr>
          <t>Ensure audit logs for multiple cloud resources are integrated with Log Service</t>
        </r>
      </text>
    </comment>
    <comment ref="J167" authorId="0" shapeId="0" xr:uid="{00000000-0006-0000-0700-000065000000}">
      <text>
        <r>
          <rPr>
            <sz val="11"/>
            <rFont val="Calibri"/>
          </rPr>
          <t>Ensure Log Service is enabled for Container Service for Kubernetes</t>
        </r>
      </text>
    </comment>
    <comment ref="K167" authorId="0" shapeId="0" xr:uid="{00000000-0006-0000-0700-000066000000}">
      <text>
        <r>
          <rPr>
            <sz val="11"/>
            <rFont val="Calibri"/>
          </rPr>
          <t>Ensure Security Center Network, Host and Security log analysis is enabled</t>
        </r>
      </text>
    </comment>
    <comment ref="L167" authorId="0" shapeId="0" xr:uid="{00000000-0006-0000-0700-000067000000}">
      <text>
        <r>
          <rPr>
            <sz val="11"/>
            <rFont val="Calibri"/>
          </rPr>
          <t>Ensure log monitoring and alerts are set up for RAM Role changes</t>
        </r>
      </text>
    </comment>
    <comment ref="M167" authorId="0" shapeId="0" xr:uid="{00000000-0006-0000-0700-000068000000}">
      <text>
        <r>
          <rPr>
            <sz val="11"/>
            <rFont val="Calibri"/>
          </rPr>
          <t>Ensure log monitoring and alerts are set up for OSS permission changes</t>
        </r>
      </text>
    </comment>
    <comment ref="N167" authorId="0" shapeId="0" xr:uid="{00000000-0006-0000-0700-000069000000}">
      <text>
        <r>
          <rPr>
            <sz val="11"/>
            <rFont val="Calibri"/>
          </rPr>
          <t>Ensure log monitoring and alerts are set up for RDS instance configuration changes</t>
        </r>
      </text>
    </comment>
    <comment ref="O167" authorId="0" shapeId="0" xr:uid="{00000000-0006-0000-0700-00006A000000}">
      <text>
        <r>
          <rPr>
            <sz val="11"/>
            <rFont val="Calibri"/>
          </rPr>
          <t>Ensure a log monitoring and alerts are set up for Management Console sign-in without MFA</t>
        </r>
      </text>
    </comment>
    <comment ref="P167" authorId="0" shapeId="0" xr:uid="{00000000-0006-0000-0700-00006B000000}">
      <text>
        <r>
          <rPr>
            <sz val="11"/>
            <rFont val="Calibri"/>
          </rPr>
          <t xml:space="preserve">Ensure a log monitoring and alerts are set up for usage of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Q167" authorId="0" shapeId="0" xr:uid="{00000000-0006-0000-0700-00006C000000}">
      <text>
        <r>
          <rPr>
            <sz val="11"/>
            <rFont val="Calibri"/>
          </rPr>
          <t>Ensure a log monitoring and alerts are set up for disabling or deletion of customer created CMKs</t>
        </r>
      </text>
    </comment>
    <comment ref="R167" authorId="0" shapeId="0" xr:uid="{00000000-0006-0000-0700-00006D000000}">
      <text>
        <r>
          <rPr>
            <sz val="11"/>
            <rFont val="Calibri"/>
          </rPr>
          <t>Ensure a log monitoring and alerts are set up for OSS bucket policy changes</t>
        </r>
      </text>
    </comment>
    <comment ref="S167" authorId="0" shapeId="0" xr:uid="{00000000-0006-0000-0700-00006E000000}">
      <text>
        <r>
          <rPr>
            <sz val="11"/>
            <rFont val="Calibri"/>
          </rPr>
          <t>Ensure that logging is enabled for OSS buckets</t>
        </r>
      </text>
    </comment>
    <comment ref="T167" authorId="0" shapeId="0" xr:uid="{00000000-0006-0000-0700-00006F000000}">
      <text>
        <r>
          <rPr>
            <sz val="11"/>
            <rFont val="Calibri"/>
          </rPr>
          <t xml:space="preserve">Ensure that </t>
        </r>
        <r>
          <rPr>
            <sz val="11"/>
            <color rgb="FF000000"/>
            <rFont val="Calibri"/>
          </rPr>
          <t>'</t>
        </r>
        <r>
          <rPr>
            <b/>
            <sz val="11"/>
            <color rgb="FF000000"/>
            <rFont val="Calibri"/>
          </rPr>
          <t>Auditing</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applicable database instances</t>
        </r>
      </text>
    </comment>
    <comment ref="U167" authorId="0" shapeId="0" xr:uid="{00000000-0006-0000-0700-000070000000}">
      <text>
        <r>
          <rPr>
            <sz val="11"/>
            <rFont val="Calibri"/>
          </rPr>
          <t xml:space="preserve">Ensure parameter </t>
        </r>
        <r>
          <rPr>
            <sz val="11"/>
            <color rgb="FF000000"/>
            <rFont val="Calibri"/>
          </rPr>
          <t>'</t>
        </r>
        <r>
          <rPr>
            <b/>
            <sz val="11"/>
            <color rgb="FF000000"/>
            <rFont val="Calibri"/>
          </rPr>
          <t>log_connections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Database</t>
        </r>
      </text>
    </comment>
    <comment ref="V167" authorId="0" shapeId="0" xr:uid="{00000000-0006-0000-0700-000071000000}">
      <text>
        <r>
          <rPr>
            <sz val="11"/>
            <rFont val="Calibri"/>
          </rPr>
          <t xml:space="preserve">Ensure server parameter </t>
        </r>
        <r>
          <rPr>
            <sz val="11"/>
            <color rgb="FF000000"/>
            <rFont val="Calibri"/>
          </rPr>
          <t>'</t>
        </r>
        <r>
          <rPr>
            <b/>
            <sz val="11"/>
            <color rgb="FF000000"/>
            <rFont val="Calibri"/>
          </rPr>
          <t>log_disconnections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Database Server</t>
        </r>
      </text>
    </comment>
    <comment ref="W167" authorId="0" shapeId="0" xr:uid="{00000000-0006-0000-0700-000072000000}">
      <text>
        <r>
          <rPr>
            <sz val="11"/>
            <rFont val="Calibri"/>
          </rPr>
          <t xml:space="preserve">Ensure server parameter </t>
        </r>
        <r>
          <rPr>
            <sz val="11"/>
            <color rgb="FF000000"/>
            <rFont val="Calibri"/>
          </rPr>
          <t>'</t>
        </r>
        <r>
          <rPr>
            <b/>
            <sz val="11"/>
            <color rgb="FF000000"/>
            <rFont val="Calibri"/>
          </rPr>
          <t xml:space="preserve">log_duration is set to </t>
        </r>
        <r>
          <rPr>
            <sz val="11"/>
            <color rgb="FF000000"/>
            <rFont val="Calibri"/>
          </rPr>
          <t>'</t>
        </r>
        <r>
          <rPr>
            <sz val="11"/>
            <color rgb="FF000000"/>
            <rFont val="Calibri"/>
          </rPr>
          <t>ON</t>
        </r>
        <r>
          <rPr>
            <sz val="11"/>
            <color rgb="FF000000"/>
            <rFont val="Calibri"/>
          </rPr>
          <t>'</t>
        </r>
        <r>
          <rPr>
            <sz val="11"/>
            <color rgb="FF000000"/>
            <rFont val="Calibri"/>
          </rPr>
          <t xml:space="preserve"> for PostgreSQL Database Server</t>
        </r>
      </text>
    </comment>
    <comment ref="X167" authorId="0" shapeId="0" xr:uid="{00000000-0006-0000-0700-000073000000}">
      <text>
        <r>
          <rPr>
            <sz val="11"/>
            <rFont val="Calibri"/>
          </rPr>
          <t>Ensure Log Service is set to ‘Enabled’ on Kubernetes Engine Clusters</t>
        </r>
      </text>
    </comment>
    <comment ref="H168" authorId="0" shapeId="0" xr:uid="{00000000-0006-0000-0700-000074000000}">
      <text>
        <r>
          <rPr>
            <sz val="11"/>
            <rFont val="Calibri"/>
          </rPr>
          <t>Ensure that the endpoint protection for all Virtual Machines is installed</t>
        </r>
      </text>
    </comment>
    <comment ref="I168" authorId="0" shapeId="0" xr:uid="{00000000-0006-0000-0700-000075000000}">
      <text>
        <r>
          <rPr>
            <sz val="11"/>
            <rFont val="Calibri"/>
          </rPr>
          <t>Ensure that Security Center is Advanced or Enterprise Edition</t>
        </r>
      </text>
    </comment>
    <comment ref="J168" authorId="0" shapeId="0" xr:uid="{00000000-0006-0000-0700-000076000000}">
      <text>
        <r>
          <rPr>
            <sz val="11"/>
            <rFont val="Calibri"/>
          </rPr>
          <t>Ensure that all assets are installed with security agent</t>
        </r>
      </text>
    </comment>
    <comment ref="K168" authorId="0" shapeId="0" xr:uid="{00000000-0006-0000-0700-000077000000}">
      <text>
        <r>
          <rPr>
            <sz val="11"/>
            <rFont val="Calibri"/>
          </rPr>
          <t>Ensure that Automatic Quarantine is enabled</t>
        </r>
      </text>
    </comment>
    <comment ref="L168" authorId="0" shapeId="0" xr:uid="{00000000-0006-0000-0700-000078000000}">
      <text>
        <r>
          <rPr>
            <sz val="11"/>
            <rFont val="Calibri"/>
          </rPr>
          <t>Ensure that Webshell detection is enabled on all web servers</t>
        </r>
      </text>
    </comment>
    <comment ref="H171" authorId="0" shapeId="0" xr:uid="{00000000-0006-0000-0700-000079000000}">
      <text>
        <r>
          <rPr>
            <sz val="11"/>
            <rFont val="Calibri"/>
          </rPr>
          <t>Ensure CloudMonitor is set to Enabled on Kubernetes Engine Clusters</t>
        </r>
      </text>
    </comment>
    <comment ref="I171" authorId="0" shapeId="0" xr:uid="{00000000-0006-0000-0700-00007A000000}">
      <text>
        <r>
          <rPr>
            <sz val="11"/>
            <rFont val="Calibri"/>
          </rPr>
          <t>Ensure Cluster Check triggered at least once per week for Kubernetes Clusters</t>
        </r>
      </text>
    </comment>
    <comment ref="J171" authorId="0" shapeId="0" xr:uid="{00000000-0006-0000-0700-00007B000000}">
      <text>
        <r>
          <rPr>
            <sz val="11"/>
            <rFont val="Calibri"/>
          </rPr>
          <t>Ensure that Security Center is Advanced or Enterprise Edition</t>
        </r>
      </text>
    </comment>
    <comment ref="K171" authorId="0" shapeId="0" xr:uid="{00000000-0006-0000-0700-00007C000000}">
      <text>
        <r>
          <rPr>
            <sz val="11"/>
            <rFont val="Calibri"/>
          </rPr>
          <t>Ensure that Config Assessment is granted with privilege</t>
        </r>
      </text>
    </comment>
    <comment ref="H172" authorId="0" shapeId="0" xr:uid="{00000000-0006-0000-0700-00007D000000}">
      <text>
        <r>
          <rPr>
            <sz val="11"/>
            <rFont val="Calibri"/>
          </rPr>
          <t>Ensure that scheduled vulnerability scan is enabled on all servers</t>
        </r>
      </text>
    </comment>
    <comment ref="H207" authorId="0" shapeId="0" xr:uid="{00000000-0006-0000-0700-00007E000000}">
      <text>
        <r>
          <rPr>
            <sz val="11"/>
            <rFont val="Calibri"/>
          </rPr>
          <t>Ensure that Automatic Quarantine is enabled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44" authorId="0" shapeId="0" xr:uid="{00000000-0006-0000-0800-000001000000}">
      <text>
        <r>
          <rPr>
            <sz val="11"/>
            <rFont val="Calibri"/>
          </rPr>
          <t xml:space="preserve">Ensure routing tables for VPC peering are </t>
        </r>
        <r>
          <rPr>
            <sz val="11"/>
            <color rgb="FF000000"/>
            <rFont val="Calibri"/>
          </rPr>
          <t>"</t>
        </r>
        <r>
          <rPr>
            <b/>
            <sz val="11"/>
            <color rgb="FF000000"/>
            <rFont val="Calibri"/>
          </rPr>
          <t>least access</t>
        </r>
        <r>
          <rPr>
            <sz val="11"/>
            <color rgb="FF000000"/>
            <rFont val="Calibri"/>
          </rPr>
          <t>"</t>
        </r>
      </text>
    </comment>
    <comment ref="G45" authorId="0" shapeId="0" xr:uid="{00000000-0006-0000-0800-000002000000}">
      <text>
        <r>
          <rPr>
            <sz val="11"/>
            <rFont val="Calibri"/>
          </rPr>
          <t>Ensure the security group are configured with fine grained rules</t>
        </r>
      </text>
    </comment>
    <comment ref="G46" authorId="0" shapeId="0" xr:uid="{00000000-0006-0000-0800-000003000000}">
      <text>
        <r>
          <rPr>
            <sz val="11"/>
            <rFont val="Calibri"/>
          </rPr>
          <t>Ensure that SSH access is restricted from the internet</t>
        </r>
      </text>
    </comment>
    <comment ref="H46" authorId="0" shapeId="0" xr:uid="{00000000-0006-0000-0800-000008000000}">
      <text>
        <r>
          <rPr>
            <sz val="11"/>
            <rFont val="Calibri"/>
          </rPr>
          <t>Ensure no security groups allow ingress from 0.0.0.0/0 to port 22</t>
        </r>
      </text>
    </comment>
    <comment ref="I46" authorId="0" shapeId="0" xr:uid="{00000000-0006-0000-0800-000004000000}">
      <text>
        <r>
          <rPr>
            <sz val="11"/>
            <rFont val="Calibri"/>
          </rPr>
          <t>Ensure no security groups allow ingress from 0.0.0.0/0 to port 3389</t>
        </r>
      </text>
    </comment>
    <comment ref="J46" authorId="0" shapeId="0" xr:uid="{00000000-0006-0000-0800-000005000000}">
      <text>
        <r>
          <rPr>
            <sz val="11"/>
            <rFont val="Calibri"/>
          </rPr>
          <t>Ensure network access rule for storage bucket is not set to publicly accessible</t>
        </r>
      </text>
    </comment>
    <comment ref="K46" authorId="0" shapeId="0" xr:uid="{00000000-0006-0000-0800-000006000000}">
      <text>
        <r>
          <rPr>
            <sz val="11"/>
            <rFont val="Calibri"/>
          </rPr>
          <t>Ensure that RDS Instances are not open to the world</t>
        </r>
      </text>
    </comment>
    <comment ref="L46" authorId="0" shapeId="0" xr:uid="{00000000-0006-0000-0800-000007000000}">
      <text>
        <r>
          <rPr>
            <sz val="11"/>
            <rFont val="Calibri"/>
          </rPr>
          <t>Ensure Kubernetes Cluster is created with Private cluster enabled</t>
        </r>
      </text>
    </comment>
    <comment ref="G47" authorId="0" shapeId="0" xr:uid="{00000000-0006-0000-0800-000009000000}">
      <text>
        <r>
          <rPr>
            <sz val="11"/>
            <rFont val="Calibri"/>
          </rPr>
          <t xml:space="preserve">Ensure routing tables for VPC peering are </t>
        </r>
        <r>
          <rPr>
            <sz val="11"/>
            <color rgb="FF000000"/>
            <rFont val="Calibri"/>
          </rPr>
          <t>"</t>
        </r>
        <r>
          <rPr>
            <b/>
            <sz val="11"/>
            <color rgb="FF000000"/>
            <rFont val="Calibri"/>
          </rPr>
          <t>least access</t>
        </r>
        <r>
          <rPr>
            <sz val="11"/>
            <color rgb="FF000000"/>
            <rFont val="Calibri"/>
          </rPr>
          <t>"</t>
        </r>
      </text>
    </comment>
    <comment ref="H47" authorId="0" shapeId="0" xr:uid="{00000000-0006-0000-0800-00000A000000}">
      <text>
        <r>
          <rPr>
            <sz val="11"/>
            <rFont val="Calibri"/>
          </rPr>
          <t>Ensure the security group are configured with fine grained rules</t>
        </r>
      </text>
    </comment>
    <comment ref="G52" authorId="0" shapeId="0" xr:uid="{00000000-0006-0000-0800-00000B000000}">
      <text>
        <r>
          <rPr>
            <sz val="11"/>
            <rFont val="Calibri"/>
          </rPr>
          <t>Ensure Kubernetes web UI / Dashboard is not enabled</t>
        </r>
      </text>
    </comment>
    <comment ref="G54" authorId="0" shapeId="0" xr:uid="{00000000-0006-0000-0800-00000C000000}">
      <text>
        <r>
          <rPr>
            <sz val="11"/>
            <rFont val="Calibri"/>
          </rPr>
          <t>Ensure Basic Authentication is not enabled on Kubernetes Engine Clusters</t>
        </r>
      </text>
    </comment>
    <comment ref="G55" authorId="0" shapeId="0" xr:uid="{00000000-0006-0000-0800-00000D000000}">
      <text>
        <r>
          <rPr>
            <sz val="11"/>
            <rFont val="Calibri"/>
          </rPr>
          <t>Ensure that OSS bucket is not anonymously or publicly accessible</t>
        </r>
      </text>
    </comment>
    <comment ref="H55" authorId="0" shapeId="0" xr:uid="{00000000-0006-0000-0800-00000E000000}">
      <text>
        <r>
          <rPr>
            <sz val="11"/>
            <rFont val="Calibri"/>
          </rPr>
          <t>Ensure that there are no publicly accessible objects in storage buckets</t>
        </r>
      </text>
    </comment>
    <comment ref="G71" authorId="0" shapeId="0" xr:uid="{00000000-0006-0000-0800-00000F000000}">
      <text>
        <r>
          <rPr>
            <sz val="11"/>
            <rFont val="Calibri"/>
          </rPr>
          <t>Ensure that the latest OS Patches for all Virtual Machines are applied</t>
        </r>
      </text>
    </comment>
    <comment ref="G74" authorId="0" shapeId="0" xr:uid="{00000000-0006-0000-0800-000010000000}">
      <text>
        <r>
          <rPr>
            <sz val="11"/>
            <rFont val="Calibri"/>
          </rPr>
          <t>Ensure that the latest OS Patches for all Virtual Machines are applied</t>
        </r>
      </text>
    </comment>
    <comment ref="G81" authorId="0" shapeId="0" xr:uid="{00000000-0006-0000-0800-000011000000}">
      <text>
        <r>
          <rPr>
            <sz val="11"/>
            <rFont val="Calibri"/>
          </rPr>
          <t>Ensure Basic Authentication is not enabled on Kubernetes Engine Clusters</t>
        </r>
      </text>
    </comment>
    <comment ref="G82" authorId="0" shapeId="0" xr:uid="{00000000-0006-0000-0800-000012000000}">
      <text>
        <r>
          <rPr>
            <sz val="11"/>
            <rFont val="Calibri"/>
          </rPr>
          <t>Ensure users not logged on for 90 days or longer are disabled for console logon</t>
        </r>
      </text>
    </comment>
    <comment ref="G83" authorId="0" shapeId="0" xr:uid="{00000000-0006-0000-0800-000013000000}">
      <text>
        <r>
          <rPr>
            <sz val="11"/>
            <rFont val="Calibri"/>
          </rPr>
          <t xml:space="preserve">Ensure RAM policies that allow full </t>
        </r>
        <r>
          <rPr>
            <sz val="11"/>
            <color rgb="FF000000"/>
            <rFont val="Calibri"/>
          </rPr>
          <t>"</t>
        </r>
        <r>
          <rPr>
            <b/>
            <sz val="11"/>
            <color rgb="FF000000"/>
            <rFont val="Calibri"/>
          </rPr>
          <t>*:*</t>
        </r>
        <r>
          <rPr>
            <sz val="11"/>
            <color rgb="FF000000"/>
            <rFont val="Calibri"/>
          </rPr>
          <t>"</t>
        </r>
        <r>
          <rPr>
            <sz val="11"/>
            <color rgb="FF000000"/>
            <rFont val="Calibri"/>
          </rPr>
          <t xml:space="preserve"> administrative privileges are not created</t>
        </r>
      </text>
    </comment>
    <comment ref="H83" authorId="0" shapeId="0" xr:uid="{00000000-0006-0000-0800-000014000000}">
      <text>
        <r>
          <rPr>
            <sz val="11"/>
            <rFont val="Calibri"/>
          </rPr>
          <t>Ensure RAM policies are attached only to groups or roles</t>
        </r>
      </text>
    </comment>
    <comment ref="I83" authorId="0" shapeId="0" xr:uid="{00000000-0006-0000-0800-000015000000}">
      <text>
        <r>
          <rPr>
            <sz val="11"/>
            <rFont val="Calibri"/>
          </rPr>
          <t>Ensure role-based access control (RBAC) authorization is Enabled on Kubernetes Engine Clusters</t>
        </r>
      </text>
    </comment>
    <comment ref="G85" authorId="0" shapeId="0" xr:uid="{00000000-0006-0000-0800-000016000000}">
      <text>
        <r>
          <rPr>
            <sz val="11"/>
            <rFont val="Calibri"/>
          </rPr>
          <t>Ensure no root account access key exists</t>
        </r>
      </text>
    </comment>
    <comment ref="H85" authorId="0" shapeId="0" xr:uid="{00000000-0006-0000-0800-000017000000}">
      <text>
        <r>
          <rPr>
            <sz val="11"/>
            <rFont val="Calibri"/>
          </rPr>
          <t xml:space="preserve">Ensure RAM policies that allow full </t>
        </r>
        <r>
          <rPr>
            <sz val="11"/>
            <color rgb="FF000000"/>
            <rFont val="Calibri"/>
          </rPr>
          <t>"</t>
        </r>
        <r>
          <rPr>
            <b/>
            <sz val="11"/>
            <color rgb="FF000000"/>
            <rFont val="Calibri"/>
          </rPr>
          <t>*:*</t>
        </r>
        <r>
          <rPr>
            <sz val="11"/>
            <color rgb="FF000000"/>
            <rFont val="Calibri"/>
          </rPr>
          <t>"</t>
        </r>
        <r>
          <rPr>
            <sz val="11"/>
            <color rgb="FF000000"/>
            <rFont val="Calibri"/>
          </rPr>
          <t xml:space="preserve"> administrative privileges are not created</t>
        </r>
      </text>
    </comment>
    <comment ref="I85" authorId="0" shapeId="0" xr:uid="{00000000-0006-0000-0800-000018000000}">
      <text>
        <r>
          <rPr>
            <sz val="11"/>
            <rFont val="Calibri"/>
          </rPr>
          <t>Ensure role-based access control (RBAC) authorization is Enabled on Kubernetes Engine Clusters</t>
        </r>
      </text>
    </comment>
    <comment ref="G86" authorId="0" shapeId="0" xr:uid="{00000000-0006-0000-0800-000019000000}">
      <text>
        <r>
          <rPr>
            <sz val="11"/>
            <rFont val="Calibri"/>
          </rPr>
          <t xml:space="preserve">Avoid the use of the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G87" authorId="0" shapeId="0" xr:uid="{00000000-0006-0000-0800-00001A000000}">
      <text>
        <r>
          <rPr>
            <sz val="11"/>
            <rFont val="Calibri"/>
          </rPr>
          <t xml:space="preserve">Avoid the use of the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G88" authorId="0" shapeId="0" xr:uid="{00000000-0006-0000-0800-00001B000000}">
      <text>
        <r>
          <rPr>
            <sz val="11"/>
            <rFont val="Calibri"/>
          </rPr>
          <t>Ensure RAM policies are attached only to groups or roles</t>
        </r>
      </text>
    </comment>
    <comment ref="G91" authorId="0" shapeId="0" xr:uid="{00000000-0006-0000-0800-00001C000000}">
      <text>
        <r>
          <rPr>
            <sz val="11"/>
            <rFont val="Calibri"/>
          </rPr>
          <t>Ensure RAM password policy requires at least one uppercase letter</t>
        </r>
      </text>
    </comment>
    <comment ref="H91" authorId="0" shapeId="0" xr:uid="{00000000-0006-0000-0800-00001E000000}">
      <text>
        <r>
          <rPr>
            <sz val="11"/>
            <rFont val="Calibri"/>
          </rPr>
          <t>Ensure RAM password policy requires at least one lowercase letter</t>
        </r>
      </text>
    </comment>
    <comment ref="I91" authorId="0" shapeId="0" xr:uid="{00000000-0006-0000-0800-00001F000000}">
      <text>
        <r>
          <rPr>
            <sz val="11"/>
            <rFont val="Calibri"/>
          </rPr>
          <t>Ensure RAM password policy require at least one symbol</t>
        </r>
      </text>
    </comment>
    <comment ref="J91" authorId="0" shapeId="0" xr:uid="{00000000-0006-0000-0800-000020000000}">
      <text>
        <r>
          <rPr>
            <sz val="11"/>
            <rFont val="Calibri"/>
          </rPr>
          <t>Ensure RAM password policy require at least one number</t>
        </r>
      </text>
    </comment>
    <comment ref="K91" authorId="0" shapeId="0" xr:uid="{00000000-0006-0000-0800-000021000000}">
      <text>
        <r>
          <rPr>
            <sz val="11"/>
            <rFont val="Calibri"/>
          </rPr>
          <t>Ensure RAM password policy requires minimum length of 14 or greater</t>
        </r>
      </text>
    </comment>
    <comment ref="L91" authorId="0" shapeId="0" xr:uid="{00000000-0006-0000-0800-000022000000}">
      <text>
        <r>
          <rPr>
            <sz val="11"/>
            <rFont val="Calibri"/>
          </rPr>
          <t>Ensure RAM password policy prevents password reuse</t>
        </r>
      </text>
    </comment>
    <comment ref="M91" authorId="0" shapeId="0" xr:uid="{00000000-0006-0000-0800-00001D000000}">
      <text>
        <r>
          <rPr>
            <sz val="11"/>
            <rFont val="Calibri"/>
          </rPr>
          <t>Ensure RAM password policy expires passwords in 365 days or greater</t>
        </r>
      </text>
    </comment>
    <comment ref="G92" authorId="0" shapeId="0" xr:uid="{00000000-0006-0000-0800-000023000000}">
      <text>
        <r>
          <rPr>
            <sz val="11"/>
            <rFont val="Calibri"/>
          </rPr>
          <t>Ensure RAM password policy requires at least one uppercase letter</t>
        </r>
      </text>
    </comment>
    <comment ref="H92" authorId="0" shapeId="0" xr:uid="{00000000-0006-0000-0800-000024000000}">
      <text>
        <r>
          <rPr>
            <sz val="11"/>
            <rFont val="Calibri"/>
          </rPr>
          <t>Ensure RAM password policy requires at least one lowercase letter</t>
        </r>
      </text>
    </comment>
    <comment ref="I92" authorId="0" shapeId="0" xr:uid="{00000000-0006-0000-0800-000025000000}">
      <text>
        <r>
          <rPr>
            <sz val="11"/>
            <rFont val="Calibri"/>
          </rPr>
          <t>Ensure RAM password policy require at least one symbol</t>
        </r>
      </text>
    </comment>
    <comment ref="J92" authorId="0" shapeId="0" xr:uid="{00000000-0006-0000-0800-000026000000}">
      <text>
        <r>
          <rPr>
            <sz val="11"/>
            <rFont val="Calibri"/>
          </rPr>
          <t>Ensure RAM password policy require at least one number</t>
        </r>
      </text>
    </comment>
    <comment ref="K92" authorId="0" shapeId="0" xr:uid="{00000000-0006-0000-0800-000027000000}">
      <text>
        <r>
          <rPr>
            <sz val="11"/>
            <rFont val="Calibri"/>
          </rPr>
          <t>Ensure RAM password policy requires minimum length of 14 or greater</t>
        </r>
      </text>
    </comment>
    <comment ref="L92" authorId="0" shapeId="0" xr:uid="{00000000-0006-0000-0800-000028000000}">
      <text>
        <r>
          <rPr>
            <sz val="11"/>
            <rFont val="Calibri"/>
          </rPr>
          <t>Ensure RAM password policy prevents password reuse</t>
        </r>
      </text>
    </comment>
    <comment ref="M92" authorId="0" shapeId="0" xr:uid="{00000000-0006-0000-0800-000029000000}">
      <text>
        <r>
          <rPr>
            <sz val="11"/>
            <rFont val="Calibri"/>
          </rPr>
          <t>Ensure RAM password policy temporarily blocks logon after 5 incorrect logon attempts within an hour</t>
        </r>
      </text>
    </comment>
    <comment ref="G95" authorId="0" shapeId="0" xr:uid="{00000000-0006-0000-0800-00002A000000}">
      <text>
        <r>
          <rPr>
            <sz val="11"/>
            <rFont val="Calibri"/>
          </rPr>
          <t>Ensure that multi-factor authentication is enabled for all RAM users that have a console password</t>
        </r>
      </text>
    </comment>
    <comment ref="G97" authorId="0" shapeId="0" xr:uid="{00000000-0006-0000-0800-00002B000000}">
      <text>
        <r>
          <rPr>
            <sz val="11"/>
            <rFont val="Calibri"/>
          </rPr>
          <t xml:space="preserve">Ensure MFA is enabled for the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G98" authorId="0" shapeId="0" xr:uid="{00000000-0006-0000-0800-00002C000000}">
      <text>
        <r>
          <rPr>
            <sz val="11"/>
            <rFont val="Calibri"/>
          </rPr>
          <t>Ensure that multi-factor authentication is enabled for all RAM users that have a console password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Ensure the security group are configured with fine grained rules</t>
        </r>
      </text>
    </comment>
    <comment ref="L16" authorId="0" shapeId="0" xr:uid="{00000000-0006-0000-0A00-000002000000}">
      <text>
        <r>
          <rPr>
            <sz val="11"/>
            <rFont val="Calibri"/>
          </rPr>
          <t>Ensure that SSH access is restricted from the internet</t>
        </r>
      </text>
    </comment>
    <comment ref="M16" authorId="0" shapeId="0" xr:uid="{00000000-0006-0000-0A00-00000A000000}">
      <text>
        <r>
          <rPr>
            <sz val="11"/>
            <rFont val="Calibri"/>
          </rPr>
          <t xml:space="preserve">Ensure routing tables for VPC peering are </t>
        </r>
        <r>
          <rPr>
            <sz val="11"/>
            <color rgb="FF000000"/>
            <rFont val="Calibri"/>
          </rPr>
          <t>"</t>
        </r>
        <r>
          <rPr>
            <b/>
            <sz val="11"/>
            <color rgb="FF000000"/>
            <rFont val="Calibri"/>
          </rPr>
          <t>least access</t>
        </r>
        <r>
          <rPr>
            <sz val="11"/>
            <color rgb="FF000000"/>
            <rFont val="Calibri"/>
          </rPr>
          <t>"</t>
        </r>
      </text>
    </comment>
    <comment ref="N16" authorId="0" shapeId="0" xr:uid="{00000000-0006-0000-0A00-000003000000}">
      <text>
        <r>
          <rPr>
            <sz val="11"/>
            <rFont val="Calibri"/>
          </rPr>
          <t>Ensure the security group are configured with fine grained rules</t>
        </r>
      </text>
    </comment>
    <comment ref="O16" authorId="0" shapeId="0" xr:uid="{00000000-0006-0000-0A00-000004000000}">
      <text>
        <r>
          <rPr>
            <sz val="11"/>
            <rFont val="Calibri"/>
          </rPr>
          <t>Ensure no security groups allow ingress from 0.0.0.0/0 to port 22</t>
        </r>
      </text>
    </comment>
    <comment ref="P16" authorId="0" shapeId="0" xr:uid="{00000000-0006-0000-0A00-000005000000}">
      <text>
        <r>
          <rPr>
            <sz val="11"/>
            <rFont val="Calibri"/>
          </rPr>
          <t>Ensure no security groups allow ingress from 0.0.0.0/0 to port 3389</t>
        </r>
      </text>
    </comment>
    <comment ref="Q16" authorId="0" shapeId="0" xr:uid="{00000000-0006-0000-0A00-000006000000}">
      <text>
        <r>
          <rPr>
            <sz val="11"/>
            <rFont val="Calibri"/>
          </rPr>
          <t>Ensure network access rule for storage bucket is not set to publicly accessible</t>
        </r>
      </text>
    </comment>
    <comment ref="R16" authorId="0" shapeId="0" xr:uid="{00000000-0006-0000-0A00-000007000000}">
      <text>
        <r>
          <rPr>
            <sz val="11"/>
            <rFont val="Calibri"/>
          </rPr>
          <t>Ensure that RDS Instances are not open to the world</t>
        </r>
      </text>
    </comment>
    <comment ref="S16" authorId="0" shapeId="0" xr:uid="{00000000-0006-0000-0A00-000008000000}">
      <text>
        <r>
          <rPr>
            <sz val="11"/>
            <rFont val="Calibri"/>
          </rPr>
          <t>Ensure Network policy is enabled on Kubernetes Engine Clusters</t>
        </r>
      </text>
    </comment>
    <comment ref="T16" authorId="0" shapeId="0" xr:uid="{00000000-0006-0000-0A00-000009000000}">
      <text>
        <r>
          <rPr>
            <sz val="11"/>
            <rFont val="Calibri"/>
          </rPr>
          <t>Ensure Kubernetes Cluster is created with Private cluster enabled</t>
        </r>
      </text>
    </comment>
    <comment ref="L17" authorId="0" shapeId="0" xr:uid="{00000000-0006-0000-0A00-00000B000000}">
      <text>
        <r>
          <rPr>
            <sz val="11"/>
            <rFont val="Calibri"/>
          </rPr>
          <t>Ensure that RDS Instances are not open to the world</t>
        </r>
      </text>
    </comment>
    <comment ref="M17" authorId="0" shapeId="0" xr:uid="{00000000-0006-0000-0A00-00000C000000}">
      <text>
        <r>
          <rPr>
            <sz val="11"/>
            <rFont val="Calibri"/>
          </rPr>
          <t>Ensure Kubernetes Cluster is created with Private cluster enabled</t>
        </r>
      </text>
    </comment>
    <comment ref="L59" authorId="0" shapeId="0" xr:uid="{00000000-0006-0000-0A00-00000D000000}">
      <text>
        <r>
          <rPr>
            <sz val="11"/>
            <rFont val="Calibri"/>
          </rPr>
          <t xml:space="preserve">Ensure that </t>
        </r>
        <r>
          <rPr>
            <sz val="11"/>
            <color rgb="FF000000"/>
            <rFont val="Calibri"/>
          </rPr>
          <t>'</t>
        </r>
        <r>
          <rPr>
            <b/>
            <sz val="11"/>
            <color rgb="FF000000"/>
            <rFont val="Calibri"/>
          </rPr>
          <t>Unattached disks</t>
        </r>
        <r>
          <rPr>
            <sz val="11"/>
            <color rgb="FF000000"/>
            <rFont val="Calibri"/>
          </rPr>
          <t>'</t>
        </r>
        <r>
          <rPr>
            <sz val="11"/>
            <color rgb="FF000000"/>
            <rFont val="Calibri"/>
          </rPr>
          <t xml:space="preserve"> are encrypted</t>
        </r>
      </text>
    </comment>
    <comment ref="M59" authorId="0" shapeId="0" xr:uid="{00000000-0006-0000-0A00-00000E000000}">
      <text>
        <r>
          <rPr>
            <sz val="11"/>
            <rFont val="Calibri"/>
          </rPr>
          <t>Ensure that ‘Virtual Machine’s disk’ are encrypted</t>
        </r>
      </text>
    </comment>
    <comment ref="N59" authorId="0" shapeId="0" xr:uid="{00000000-0006-0000-0A00-00000F000000}">
      <text>
        <r>
          <rPr>
            <sz val="11"/>
            <rFont val="Calibri"/>
          </rPr>
          <t>Ensure server-side encryption is set to ‘Encrypt with Service Key’</t>
        </r>
      </text>
    </comment>
    <comment ref="O59" authorId="0" shapeId="0" xr:uid="{00000000-0006-0000-0A00-000010000000}">
      <text>
        <r>
          <rPr>
            <sz val="11"/>
            <rFont val="Calibri"/>
          </rPr>
          <t>Ensure server-side encryption is set to ‘Encrypt with BYOK’</t>
        </r>
      </text>
    </comment>
    <comment ref="P59" authorId="0" shapeId="0" xr:uid="{00000000-0006-0000-0A00-000011000000}">
      <text>
        <r>
          <rPr>
            <sz val="11"/>
            <rFont val="Calibri"/>
          </rPr>
          <t xml:space="preserve">Ensure that </t>
        </r>
        <r>
          <rPr>
            <sz val="11"/>
            <color rgb="FF000000"/>
            <rFont val="Calibri"/>
          </rPr>
          <t>'</t>
        </r>
        <r>
          <rPr>
            <b/>
            <sz val="11"/>
            <color rgb="FF000000"/>
            <rFont val="Calibri"/>
          </rPr>
          <t>TDE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for applicable database instance</t>
        </r>
      </text>
    </comment>
    <comment ref="Q59" authorId="0" shapeId="0" xr:uid="{00000000-0006-0000-0A00-000012000000}">
      <text>
        <r>
          <rPr>
            <sz val="11"/>
            <rFont val="Calibri"/>
          </rPr>
          <t>Ensure RDS instance TDE protector is encrypted with BYOK (Use your own key)</t>
        </r>
      </text>
    </comment>
    <comment ref="L84" authorId="0" shapeId="0" xr:uid="{00000000-0006-0000-0A00-000013000000}">
      <text>
        <r>
          <rPr>
            <sz val="11"/>
            <rFont val="Calibri"/>
          </rPr>
          <t xml:space="preserve">Ensure that </t>
        </r>
        <r>
          <rPr>
            <sz val="11"/>
            <color rgb="FF000000"/>
            <rFont val="Calibri"/>
          </rPr>
          <t>'</t>
        </r>
        <r>
          <rPr>
            <b/>
            <sz val="11"/>
            <color rgb="FF000000"/>
            <rFont val="Calibri"/>
          </rPr>
          <t>Secure transfer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4" authorId="0" shapeId="0" xr:uid="{00000000-0006-0000-0A00-000014000000}">
      <text>
        <r>
          <rPr>
            <sz val="11"/>
            <rFont val="Calibri"/>
          </rPr>
          <t>Ensure that URL signature is allowed only over https</t>
        </r>
      </text>
    </comment>
    <comment ref="N84" authorId="0" shapeId="0" xr:uid="{00000000-0006-0000-0A00-000015000000}">
      <text>
        <r>
          <rPr>
            <sz val="11"/>
            <rFont val="Calibri"/>
          </rPr>
          <t>Ensure that RDS instance requires all incoming connections to use SSL</t>
        </r>
      </text>
    </comment>
    <comment ref="L93" authorId="0" shapeId="0" xr:uid="{00000000-0006-0000-0A00-000016000000}">
      <text>
        <r>
          <rPr>
            <sz val="11"/>
            <rFont val="Calibri"/>
          </rPr>
          <t>Ensure that the endpoint protection for all Virtual Machines is installed</t>
        </r>
      </text>
    </comment>
    <comment ref="M93" authorId="0" shapeId="0" xr:uid="{00000000-0006-0000-0A00-000017000000}">
      <text>
        <r>
          <rPr>
            <sz val="11"/>
            <rFont val="Calibri"/>
          </rPr>
          <t>Ensure that Security Center is Advanced or Enterprise Edition</t>
        </r>
      </text>
    </comment>
    <comment ref="N93" authorId="0" shapeId="0" xr:uid="{00000000-0006-0000-0A00-000018000000}">
      <text>
        <r>
          <rPr>
            <sz val="11"/>
            <rFont val="Calibri"/>
          </rPr>
          <t>Ensure that all assets are installed with security agent</t>
        </r>
      </text>
    </comment>
    <comment ref="O93" authorId="0" shapeId="0" xr:uid="{00000000-0006-0000-0A00-000019000000}">
      <text>
        <r>
          <rPr>
            <sz val="11"/>
            <rFont val="Calibri"/>
          </rPr>
          <t>Ensure that Automatic Quarantine is enabled</t>
        </r>
      </text>
    </comment>
    <comment ref="P93" authorId="0" shapeId="0" xr:uid="{00000000-0006-0000-0A00-00001A000000}">
      <text>
        <r>
          <rPr>
            <sz val="11"/>
            <rFont val="Calibri"/>
          </rPr>
          <t>Ensure that Webshell detection is enabled on all web servers</t>
        </r>
      </text>
    </comment>
    <comment ref="L119" authorId="0" shapeId="0" xr:uid="{00000000-0006-0000-0A00-00001B000000}">
      <text>
        <r>
          <rPr>
            <sz val="11"/>
            <rFont val="Calibri"/>
          </rPr>
          <t>Ensure that the latest OS Patches for all Virtual Machines are applied</t>
        </r>
      </text>
    </comment>
    <comment ref="L136" authorId="0" shapeId="0" xr:uid="{00000000-0006-0000-0A00-00001C000000}">
      <text>
        <r>
          <rPr>
            <sz val="11"/>
            <rFont val="Calibri"/>
          </rPr>
          <t xml:space="preserve">Ensure RAM policies that allow full </t>
        </r>
        <r>
          <rPr>
            <sz val="11"/>
            <color rgb="FF000000"/>
            <rFont val="Calibri"/>
          </rPr>
          <t>"</t>
        </r>
        <r>
          <rPr>
            <b/>
            <sz val="11"/>
            <color rgb="FF000000"/>
            <rFont val="Calibri"/>
          </rPr>
          <t>*:*</t>
        </r>
        <r>
          <rPr>
            <sz val="11"/>
            <color rgb="FF000000"/>
            <rFont val="Calibri"/>
          </rPr>
          <t>"</t>
        </r>
        <r>
          <rPr>
            <sz val="11"/>
            <color rgb="FF000000"/>
            <rFont val="Calibri"/>
          </rPr>
          <t xml:space="preserve"> administrative privileges are not created</t>
        </r>
      </text>
    </comment>
    <comment ref="M136" authorId="0" shapeId="0" xr:uid="{00000000-0006-0000-0A00-00001D000000}">
      <text>
        <r>
          <rPr>
            <sz val="11"/>
            <rFont val="Calibri"/>
          </rPr>
          <t>Ensure RAM policies are attached only to groups or roles</t>
        </r>
      </text>
    </comment>
    <comment ref="N136" authorId="0" shapeId="0" xr:uid="{00000000-0006-0000-0A00-00001E000000}">
      <text>
        <r>
          <rPr>
            <sz val="11"/>
            <rFont val="Calibri"/>
          </rPr>
          <t>Ensure that OSS bucket is not anonymously or publicly accessible</t>
        </r>
      </text>
    </comment>
    <comment ref="O136" authorId="0" shapeId="0" xr:uid="{00000000-0006-0000-0A00-00001F000000}">
      <text>
        <r>
          <rPr>
            <sz val="11"/>
            <rFont val="Calibri"/>
          </rPr>
          <t>Ensure that there are no publicly accessible objects in storage buckets</t>
        </r>
      </text>
    </comment>
    <comment ref="L140" authorId="0" shapeId="0" xr:uid="{00000000-0006-0000-0A00-000020000000}">
      <text>
        <r>
          <rPr>
            <sz val="11"/>
            <rFont val="Calibri"/>
          </rPr>
          <t xml:space="preserve">Ensure RAM policies that allow full </t>
        </r>
        <r>
          <rPr>
            <sz val="11"/>
            <color rgb="FF000000"/>
            <rFont val="Calibri"/>
          </rPr>
          <t>"</t>
        </r>
        <r>
          <rPr>
            <b/>
            <sz val="11"/>
            <color rgb="FF000000"/>
            <rFont val="Calibri"/>
          </rPr>
          <t>*:*</t>
        </r>
        <r>
          <rPr>
            <sz val="11"/>
            <color rgb="FF000000"/>
            <rFont val="Calibri"/>
          </rPr>
          <t>"</t>
        </r>
        <r>
          <rPr>
            <sz val="11"/>
            <color rgb="FF000000"/>
            <rFont val="Calibri"/>
          </rPr>
          <t xml:space="preserve"> administrative privileges are not created</t>
        </r>
      </text>
    </comment>
    <comment ref="L144" authorId="0" shapeId="0" xr:uid="{00000000-0006-0000-0A00-000021000000}">
      <text>
        <r>
          <rPr>
            <sz val="11"/>
            <rFont val="Calibri"/>
          </rPr>
          <t>Ensure role-based access control (RBAC) authorization is Enabled on Kubernetes Engine Clusters</t>
        </r>
      </text>
    </comment>
    <comment ref="L157" authorId="0" shapeId="0" xr:uid="{00000000-0006-0000-0A00-000022000000}">
      <text>
        <r>
          <rPr>
            <sz val="11"/>
            <rFont val="Calibri"/>
          </rPr>
          <t>Ensure users not logged on for 90 days or longer are disabled for console logon</t>
        </r>
      </text>
    </comment>
    <comment ref="L161" authorId="0" shapeId="0" xr:uid="{00000000-0006-0000-0A00-000023000000}">
      <text>
        <r>
          <rPr>
            <sz val="11"/>
            <rFont val="Calibri"/>
          </rPr>
          <t>Ensure Basic Authentication is not enabled on Kubernetes Engine Clusters</t>
        </r>
      </text>
    </comment>
    <comment ref="L164" authorId="0" shapeId="0" xr:uid="{00000000-0006-0000-0A00-000024000000}">
      <text>
        <r>
          <rPr>
            <sz val="11"/>
            <rFont val="Calibri"/>
          </rPr>
          <t>Ensure RAM password policy temporarily blocks logon after 5 incorrect logon attempts within an hour</t>
        </r>
      </text>
    </comment>
    <comment ref="L166" authorId="0" shapeId="0" xr:uid="{00000000-0006-0000-0A00-000025000000}">
      <text>
        <r>
          <rPr>
            <sz val="11"/>
            <rFont val="Calibri"/>
          </rPr>
          <t>Ensure RAM password policy requires at least one uppercase letter</t>
        </r>
      </text>
    </comment>
    <comment ref="M166" authorId="0" shapeId="0" xr:uid="{00000000-0006-0000-0A00-000026000000}">
      <text>
        <r>
          <rPr>
            <sz val="11"/>
            <rFont val="Calibri"/>
          </rPr>
          <t>Ensure RAM password policy requires at least one lowercase letter</t>
        </r>
      </text>
    </comment>
    <comment ref="N166" authorId="0" shapeId="0" xr:uid="{00000000-0006-0000-0A00-000027000000}">
      <text>
        <r>
          <rPr>
            <sz val="11"/>
            <rFont val="Calibri"/>
          </rPr>
          <t>Ensure RAM password policy require at least one symbol</t>
        </r>
      </text>
    </comment>
    <comment ref="O166" authorId="0" shapeId="0" xr:uid="{00000000-0006-0000-0A00-000028000000}">
      <text>
        <r>
          <rPr>
            <sz val="11"/>
            <rFont val="Calibri"/>
          </rPr>
          <t>Ensure RAM password policy require at least one number</t>
        </r>
      </text>
    </comment>
    <comment ref="P166" authorId="0" shapeId="0" xr:uid="{00000000-0006-0000-0A00-000029000000}">
      <text>
        <r>
          <rPr>
            <sz val="11"/>
            <rFont val="Calibri"/>
          </rPr>
          <t>Ensure RAM password policy requires minimum length of 14 or greater</t>
        </r>
      </text>
    </comment>
    <comment ref="L167" authorId="0" shapeId="0" xr:uid="{00000000-0006-0000-0A00-00002A000000}">
      <text>
        <r>
          <rPr>
            <sz val="11"/>
            <rFont val="Calibri"/>
          </rPr>
          <t>Ensure RAM password policy prevents password reuse</t>
        </r>
      </text>
    </comment>
    <comment ref="L175" authorId="0" shapeId="0" xr:uid="{00000000-0006-0000-0A00-00002B000000}">
      <text>
        <r>
          <rPr>
            <sz val="11"/>
            <rFont val="Calibri"/>
          </rPr>
          <t xml:space="preserve">Ensure MFA is enabled for the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M175" authorId="0" shapeId="0" xr:uid="{00000000-0006-0000-0A00-00002C000000}">
      <text>
        <r>
          <rPr>
            <sz val="11"/>
            <rFont val="Calibri"/>
          </rPr>
          <t>Ensure that multi-factor authentication is enabled for all RAM users that have a console password</t>
        </r>
      </text>
    </comment>
    <comment ref="L221" authorId="0" shapeId="0" xr:uid="{00000000-0006-0000-0A00-00002D000000}">
      <text>
        <r>
          <rPr>
            <sz val="11"/>
            <rFont val="Calibri"/>
          </rPr>
          <t>Ensure that ActionTrail are configured to export copies of all Log entries</t>
        </r>
      </text>
    </comment>
    <comment ref="M221" authorId="0" shapeId="0" xr:uid="{00000000-0006-0000-0A00-00002F000000}">
      <text>
        <r>
          <rPr>
            <sz val="11"/>
            <rFont val="Calibri"/>
          </rPr>
          <t>Ensure Log Service is enabled for Container Service for Kubernetes</t>
        </r>
      </text>
    </comment>
    <comment ref="N221" authorId="0" shapeId="0" xr:uid="{00000000-0006-0000-0A00-000030000000}">
      <text>
        <r>
          <rPr>
            <sz val="11"/>
            <rFont val="Calibri"/>
          </rPr>
          <t>Ensure Web Application Firewall access and security log service is enabled</t>
        </r>
      </text>
    </comment>
    <comment ref="O221" authorId="0" shapeId="0" xr:uid="{00000000-0006-0000-0A00-000031000000}">
      <text>
        <r>
          <rPr>
            <sz val="11"/>
            <rFont val="Calibri"/>
          </rPr>
          <t>Ensure Security Center Network, Host and Security log analysis is enabled</t>
        </r>
      </text>
    </comment>
    <comment ref="P221" authorId="0" shapeId="0" xr:uid="{00000000-0006-0000-0A00-000032000000}">
      <text>
        <r>
          <rPr>
            <sz val="11"/>
            <rFont val="Calibri"/>
          </rPr>
          <t>Ensure that logging is enabled for OSS buckets</t>
        </r>
      </text>
    </comment>
    <comment ref="Q221" authorId="0" shapeId="0" xr:uid="{00000000-0006-0000-0A00-000033000000}">
      <text>
        <r>
          <rPr>
            <sz val="11"/>
            <rFont val="Calibri"/>
          </rPr>
          <t xml:space="preserve">Ensure that </t>
        </r>
        <r>
          <rPr>
            <sz val="11"/>
            <color rgb="FF000000"/>
            <rFont val="Calibri"/>
          </rPr>
          <t>'</t>
        </r>
        <r>
          <rPr>
            <b/>
            <sz val="11"/>
            <color rgb="FF000000"/>
            <rFont val="Calibri"/>
          </rPr>
          <t>Auditing</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applicable database instances</t>
        </r>
      </text>
    </comment>
    <comment ref="R221" authorId="0" shapeId="0" xr:uid="{00000000-0006-0000-0A00-000034000000}">
      <text>
        <r>
          <rPr>
            <sz val="11"/>
            <rFont val="Calibri"/>
          </rPr>
          <t xml:space="preserve">Ensure parameter </t>
        </r>
        <r>
          <rPr>
            <sz val="11"/>
            <color rgb="FF000000"/>
            <rFont val="Calibri"/>
          </rPr>
          <t>'</t>
        </r>
        <r>
          <rPr>
            <b/>
            <sz val="11"/>
            <color rgb="FF000000"/>
            <rFont val="Calibri"/>
          </rPr>
          <t>log_connections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Database</t>
        </r>
      </text>
    </comment>
    <comment ref="S221" authorId="0" shapeId="0" xr:uid="{00000000-0006-0000-0A00-000035000000}">
      <text>
        <r>
          <rPr>
            <sz val="11"/>
            <rFont val="Calibri"/>
          </rPr>
          <t xml:space="preserve">Ensure server parameter </t>
        </r>
        <r>
          <rPr>
            <sz val="11"/>
            <color rgb="FF000000"/>
            <rFont val="Calibri"/>
          </rPr>
          <t>'</t>
        </r>
        <r>
          <rPr>
            <b/>
            <sz val="11"/>
            <color rgb="FF000000"/>
            <rFont val="Calibri"/>
          </rPr>
          <t>log_disconnections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Database Server</t>
        </r>
      </text>
    </comment>
    <comment ref="T221" authorId="0" shapeId="0" xr:uid="{00000000-0006-0000-0A00-000036000000}">
      <text>
        <r>
          <rPr>
            <sz val="11"/>
            <rFont val="Calibri"/>
          </rPr>
          <t xml:space="preserve">Ensure server parameter </t>
        </r>
        <r>
          <rPr>
            <sz val="11"/>
            <color rgb="FF000000"/>
            <rFont val="Calibri"/>
          </rPr>
          <t>'</t>
        </r>
        <r>
          <rPr>
            <b/>
            <sz val="11"/>
            <color rgb="FF000000"/>
            <rFont val="Calibri"/>
          </rPr>
          <t xml:space="preserve">log_duration is set to </t>
        </r>
        <r>
          <rPr>
            <sz val="11"/>
            <color rgb="FF000000"/>
            <rFont val="Calibri"/>
          </rPr>
          <t>'</t>
        </r>
        <r>
          <rPr>
            <sz val="11"/>
            <color rgb="FF000000"/>
            <rFont val="Calibri"/>
          </rPr>
          <t>ON</t>
        </r>
        <r>
          <rPr>
            <sz val="11"/>
            <color rgb="FF000000"/>
            <rFont val="Calibri"/>
          </rPr>
          <t>'</t>
        </r>
        <r>
          <rPr>
            <sz val="11"/>
            <color rgb="FF000000"/>
            <rFont val="Calibri"/>
          </rPr>
          <t xml:space="preserve"> for PostgreSQL Database Server</t>
        </r>
      </text>
    </comment>
    <comment ref="U221" authorId="0" shapeId="0" xr:uid="{00000000-0006-0000-0A00-00002E000000}">
      <text>
        <r>
          <rPr>
            <sz val="11"/>
            <rFont val="Calibri"/>
          </rPr>
          <t>Ensure Log Service is set to ‘Enabled’ on Kubernetes Engine Clusters</t>
        </r>
      </text>
    </comment>
    <comment ref="L229" authorId="0" shapeId="0" xr:uid="{00000000-0006-0000-0A00-000037000000}">
      <text>
        <r>
          <rPr>
            <sz val="11"/>
            <rFont val="Calibri"/>
          </rPr>
          <t>Ensure that ActionTrail are configured to export copies of all Log entries</t>
        </r>
      </text>
    </comment>
    <comment ref="M229" authorId="0" shapeId="0" xr:uid="{00000000-0006-0000-0A00-000038000000}">
      <text>
        <r>
          <rPr>
            <sz val="11"/>
            <rFont val="Calibri"/>
          </rPr>
          <t xml:space="preserve">Ensure a log monitoring and alerts are set up for usage of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L242" authorId="0" shapeId="0" xr:uid="{00000000-0006-0000-0A00-000039000000}">
      <text>
        <r>
          <rPr>
            <sz val="11"/>
            <rFont val="Calibri"/>
          </rPr>
          <t>Ensure audit logs for multiple cloud resources are integrated with Log Service</t>
        </r>
      </text>
    </comment>
    <comment ref="M242" authorId="0" shapeId="0" xr:uid="{00000000-0006-0000-0A00-00003A000000}">
      <text>
        <r>
          <rPr>
            <sz val="11"/>
            <rFont val="Calibri"/>
          </rPr>
          <t>Ensure that Logstore data retention period is set 365 days or greater</t>
        </r>
      </text>
    </comment>
    <comment ref="N242" authorId="0" shapeId="0" xr:uid="{00000000-0006-0000-0A00-00003B000000}">
      <text>
        <r>
          <rPr>
            <sz val="11"/>
            <rFont val="Calibri"/>
          </rPr>
          <t xml:space="preserve">Ensure that </t>
        </r>
        <r>
          <rPr>
            <sz val="11"/>
            <color rgb="FF000000"/>
            <rFont val="Calibri"/>
          </rPr>
          <t>'</t>
        </r>
        <r>
          <rPr>
            <b/>
            <sz val="11"/>
            <color rgb="FF000000"/>
            <rFont val="Calibri"/>
          </rPr>
          <t>Auditing</t>
        </r>
        <r>
          <rPr>
            <sz val="11"/>
            <color rgb="FF000000"/>
            <rFont val="Calibri"/>
          </rPr>
          <t>'</t>
        </r>
        <r>
          <rPr>
            <sz val="11"/>
            <color rgb="FF000000"/>
            <rFont val="Calibri"/>
          </rPr>
          <t xml:space="preserve"> Retention is </t>
        </r>
        <r>
          <rPr>
            <sz val="11"/>
            <color rgb="FF000000"/>
            <rFont val="Calibri"/>
          </rPr>
          <t>'</t>
        </r>
        <r>
          <rPr>
            <b/>
            <sz val="11"/>
            <color rgb="FF000000"/>
            <rFont val="Calibri"/>
          </rPr>
          <t>greater than 6 months</t>
        </r>
        <r>
          <rPr>
            <sz val="11"/>
            <color rgb="FF000000"/>
            <rFont val="Calibri"/>
          </rPr>
          <t>'</t>
        </r>
      </text>
    </comment>
    <comment ref="L248" authorId="0" shapeId="0" xr:uid="{00000000-0006-0000-0A00-00003C000000}">
      <text>
        <r>
          <rPr>
            <sz val="11"/>
            <rFont val="Calibri"/>
          </rPr>
          <t>Ensure log monitoring and alerts are set up for RAM Role changes</t>
        </r>
      </text>
    </comment>
    <comment ref="M248" authorId="0" shapeId="0" xr:uid="{00000000-0006-0000-0A00-000041000000}">
      <text>
        <r>
          <rPr>
            <sz val="11"/>
            <rFont val="Calibri"/>
          </rPr>
          <t>Ensure log monitoring and alerts are set up for Cloud Firewall changes</t>
        </r>
      </text>
    </comment>
    <comment ref="N248" authorId="0" shapeId="0" xr:uid="{00000000-0006-0000-0A00-000042000000}">
      <text>
        <r>
          <rPr>
            <sz val="11"/>
            <rFont val="Calibri"/>
          </rPr>
          <t>Ensure log monitoring and alerts are set up for VPC network route changes</t>
        </r>
      </text>
    </comment>
    <comment ref="O248" authorId="0" shapeId="0" xr:uid="{00000000-0006-0000-0A00-000043000000}">
      <text>
        <r>
          <rPr>
            <sz val="11"/>
            <rFont val="Calibri"/>
          </rPr>
          <t>Ensure log monitoring and alerts are set up for VPC changes</t>
        </r>
      </text>
    </comment>
    <comment ref="P248" authorId="0" shapeId="0" xr:uid="{00000000-0006-0000-0A00-000044000000}">
      <text>
        <r>
          <rPr>
            <sz val="11"/>
            <rFont val="Calibri"/>
          </rPr>
          <t>Ensure log monitoring and alerts are set up for OSS permission changes</t>
        </r>
      </text>
    </comment>
    <comment ref="Q248" authorId="0" shapeId="0" xr:uid="{00000000-0006-0000-0A00-000045000000}">
      <text>
        <r>
          <rPr>
            <sz val="11"/>
            <rFont val="Calibri"/>
          </rPr>
          <t>Ensure log monitoring and alerts are set up for RDS instance configuration changes</t>
        </r>
      </text>
    </comment>
    <comment ref="R248" authorId="0" shapeId="0" xr:uid="{00000000-0006-0000-0A00-000046000000}">
      <text>
        <r>
          <rPr>
            <sz val="11"/>
            <rFont val="Calibri"/>
          </rPr>
          <t>Ensure a log monitoring and alerts are set up for unauthorized API calls</t>
        </r>
      </text>
    </comment>
    <comment ref="S248" authorId="0" shapeId="0" xr:uid="{00000000-0006-0000-0A00-000047000000}">
      <text>
        <r>
          <rPr>
            <sz val="11"/>
            <rFont val="Calibri"/>
          </rPr>
          <t>Ensure a log monitoring and alerts are set up for Management Console sign-in without MFA</t>
        </r>
      </text>
    </comment>
    <comment ref="T248" authorId="0" shapeId="0" xr:uid="{00000000-0006-0000-0A00-000048000000}">
      <text>
        <r>
          <rPr>
            <sz val="11"/>
            <rFont val="Calibri"/>
          </rPr>
          <t xml:space="preserve">Ensure a log monitoring and alerts are set up for usage of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U248" authorId="0" shapeId="0" xr:uid="{00000000-0006-0000-0A00-000049000000}">
      <text>
        <r>
          <rPr>
            <sz val="11"/>
            <rFont val="Calibri"/>
          </rPr>
          <t>Ensure a log monitoring and alerts are set up for Management Console authentication failures</t>
        </r>
      </text>
    </comment>
    <comment ref="V248" authorId="0" shapeId="0" xr:uid="{00000000-0006-0000-0A00-00003D000000}">
      <text>
        <r>
          <rPr>
            <sz val="11"/>
            <rFont val="Calibri"/>
          </rPr>
          <t>Ensure a log monitoring and alerts are set up for disabling or deletion of customer created CMKs</t>
        </r>
      </text>
    </comment>
    <comment ref="W248" authorId="0" shapeId="0" xr:uid="{00000000-0006-0000-0A00-00003E000000}">
      <text>
        <r>
          <rPr>
            <sz val="11"/>
            <rFont val="Calibri"/>
          </rPr>
          <t>Ensure a log monitoring and alerts are set up for OSS bucket policy changes</t>
        </r>
      </text>
    </comment>
    <comment ref="X248" authorId="0" shapeId="0" xr:uid="{00000000-0006-0000-0A00-00003F000000}">
      <text>
        <r>
          <rPr>
            <sz val="11"/>
            <rFont val="Calibri"/>
          </rPr>
          <t>Ensure a log monitoring and alerts are set up for security group changes</t>
        </r>
      </text>
    </comment>
    <comment ref="Y248" authorId="0" shapeId="0" xr:uid="{00000000-0006-0000-0A00-000040000000}">
      <text>
        <r>
          <rPr>
            <sz val="11"/>
            <rFont val="Calibri"/>
          </rPr>
          <t>Ensure that notification is enabled on all high risk items</t>
        </r>
      </text>
    </comment>
    <comment ref="L259" authorId="0" shapeId="0" xr:uid="{00000000-0006-0000-0A00-00004A000000}">
      <text>
        <r>
          <rPr>
            <sz val="11"/>
            <rFont val="Calibri"/>
          </rPr>
          <t>Ensure Cluster Check triggered at least once per week for Kubernetes Clusters</t>
        </r>
      </text>
    </comment>
    <comment ref="M259" authorId="0" shapeId="0" xr:uid="{00000000-0006-0000-0A00-00004B000000}">
      <text>
        <r>
          <rPr>
            <sz val="11"/>
            <rFont val="Calibri"/>
          </rPr>
          <t>Ensure that scheduled vulnerability scan is enabled on all servers</t>
        </r>
      </text>
    </comment>
    <comment ref="L297" authorId="0" shapeId="0" xr:uid="{00000000-0006-0000-0A00-00004C000000}">
      <text>
        <r>
          <rPr>
            <sz val="11"/>
            <rFont val="Calibri"/>
          </rPr>
          <t>Ensure that Asset Fingerprint automatically collects asset fingerprint data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51" authorId="0" shapeId="0" xr:uid="{00000000-0006-0000-0B00-000001000000}">
      <text>
        <r>
          <rPr>
            <sz val="11"/>
            <rFont val="Calibri"/>
          </rPr>
          <t>Ensure that Asset Fingerprint automatically collects asset fingerprint data</t>
        </r>
      </text>
    </comment>
    <comment ref="H57" authorId="0" shapeId="0" xr:uid="{00000000-0006-0000-0B00-000002000000}">
      <text>
        <r>
          <rPr>
            <sz val="11"/>
            <rFont val="Calibri"/>
          </rPr>
          <t>Ensure that Asset Fingerprint automatically collects asset fingerprint data</t>
        </r>
      </text>
    </comment>
    <comment ref="H136" authorId="0" shapeId="0" xr:uid="{00000000-0006-0000-0B00-000003000000}">
      <text>
        <r>
          <rPr>
            <sz val="11"/>
            <rFont val="Calibri"/>
          </rPr>
          <t>Ensure that Security Center is Advanced or Enterprise Edition</t>
        </r>
      </text>
    </comment>
    <comment ref="H202" authorId="0" shapeId="0" xr:uid="{00000000-0006-0000-0B00-000004000000}">
      <text>
        <r>
          <rPr>
            <sz val="11"/>
            <rFont val="Calibri"/>
          </rPr>
          <t>Ensure that the endpoint protection for all Virtual Machines is installed</t>
        </r>
      </text>
    </comment>
    <comment ref="I202" authorId="0" shapeId="0" xr:uid="{00000000-0006-0000-0B00-000007000000}">
      <text>
        <r>
          <rPr>
            <sz val="11"/>
            <rFont val="Calibri"/>
          </rPr>
          <t>Ensure that Security Center is Advanced or Enterprise Edition</t>
        </r>
      </text>
    </comment>
    <comment ref="J202" authorId="0" shapeId="0" xr:uid="{00000000-0006-0000-0B00-000005000000}">
      <text>
        <r>
          <rPr>
            <sz val="11"/>
            <rFont val="Calibri"/>
          </rPr>
          <t>Ensure that all assets are installed with security agent</t>
        </r>
      </text>
    </comment>
    <comment ref="K202" authorId="0" shapeId="0" xr:uid="{00000000-0006-0000-0B00-000006000000}">
      <text>
        <r>
          <rPr>
            <sz val="11"/>
            <rFont val="Calibri"/>
          </rPr>
          <t>Ensure that Webshell detection is enabled on all web servers</t>
        </r>
      </text>
    </comment>
    <comment ref="H204" authorId="0" shapeId="0" xr:uid="{00000000-0006-0000-0B00-000008000000}">
      <text>
        <r>
          <rPr>
            <sz val="11"/>
            <rFont val="Calibri"/>
          </rPr>
          <t>Ensure that the endpoint protection for all Virtual Machines is installed</t>
        </r>
      </text>
    </comment>
    <comment ref="I204" authorId="0" shapeId="0" xr:uid="{00000000-0006-0000-0B00-000009000000}">
      <text>
        <r>
          <rPr>
            <sz val="11"/>
            <rFont val="Calibri"/>
          </rPr>
          <t>Ensure that all assets are installed with security agent</t>
        </r>
      </text>
    </comment>
    <comment ref="H206" authorId="0" shapeId="0" xr:uid="{00000000-0006-0000-0B00-00000A000000}">
      <text>
        <r>
          <rPr>
            <sz val="11"/>
            <rFont val="Calibri"/>
          </rPr>
          <t>Ensure that Automatic Quarantine is enabled</t>
        </r>
      </text>
    </comment>
    <comment ref="H207" authorId="0" shapeId="0" xr:uid="{00000000-0006-0000-0B00-00000B000000}">
      <text>
        <r>
          <rPr>
            <sz val="11"/>
            <rFont val="Calibri"/>
          </rPr>
          <t>Ensure Security Center Network, Host and Security log analysis is enabled</t>
        </r>
      </text>
    </comment>
    <comment ref="H208" authorId="0" shapeId="0" xr:uid="{00000000-0006-0000-0B00-00000C000000}">
      <text>
        <r>
          <rPr>
            <sz val="11"/>
            <rFont val="Calibri"/>
          </rPr>
          <t>Ensure that Webshell detection is enabled on all web servers</t>
        </r>
      </text>
    </comment>
    <comment ref="H212" authorId="0" shapeId="0" xr:uid="{00000000-0006-0000-0B00-00000D000000}">
      <text>
        <r>
          <rPr>
            <sz val="11"/>
            <rFont val="Calibri"/>
          </rPr>
          <t>Ensure that ‘Virtual Machine’s disk’ are encrypted</t>
        </r>
      </text>
    </comment>
    <comment ref="H227" authorId="0" shapeId="0" xr:uid="{00000000-0006-0000-0B00-00000E000000}">
      <text>
        <r>
          <rPr>
            <sz val="11"/>
            <rFont val="Calibri"/>
          </rPr>
          <t>Ensure that the latest OS Patches for all Virtual Machines are applied</t>
        </r>
      </text>
    </comment>
    <comment ref="H238" authorId="0" shapeId="0" xr:uid="{00000000-0006-0000-0B00-00000F000000}">
      <text>
        <r>
          <rPr>
            <sz val="11"/>
            <rFont val="Calibri"/>
          </rPr>
          <t>Ensure Kubernetes web UI / Dashboard is not enabled</t>
        </r>
      </text>
    </comment>
    <comment ref="I238" authorId="0" shapeId="0" xr:uid="{00000000-0006-0000-0B00-000010000000}">
      <text>
        <r>
          <rPr>
            <sz val="11"/>
            <rFont val="Calibri"/>
          </rPr>
          <t>Ensure Basic Authentication is not enabled on Kubernetes Engine Clusters</t>
        </r>
      </text>
    </comment>
    <comment ref="H242" authorId="0" shapeId="0" xr:uid="{00000000-0006-0000-0B00-000011000000}">
      <text>
        <r>
          <rPr>
            <sz val="11"/>
            <rFont val="Calibri"/>
          </rPr>
          <t>Ensure Kubernetes web UI / Dashboard is not enabled</t>
        </r>
      </text>
    </comment>
    <comment ref="H252" authorId="0" shapeId="0" xr:uid="{00000000-0006-0000-0B00-000012000000}">
      <text>
        <r>
          <rPr>
            <sz val="11"/>
            <rFont val="Calibri"/>
          </rPr>
          <t>Ensure that the latest OS Patches for all Virtual Machines are applied</t>
        </r>
      </text>
    </comment>
    <comment ref="I252" authorId="0" shapeId="0" xr:uid="{00000000-0006-0000-0B00-000014000000}">
      <text>
        <r>
          <rPr>
            <sz val="11"/>
            <rFont val="Calibri"/>
          </rPr>
          <t>Ensure CloudMonitor is set to Enabled on Kubernetes Engine Clusters</t>
        </r>
      </text>
    </comment>
    <comment ref="J252" authorId="0" shapeId="0" xr:uid="{00000000-0006-0000-0B00-000015000000}">
      <text>
        <r>
          <rPr>
            <sz val="11"/>
            <rFont val="Calibri"/>
          </rPr>
          <t>Ensure Cluster Check triggered at least once per week for Kubernetes Clusters</t>
        </r>
      </text>
    </comment>
    <comment ref="K252" authorId="0" shapeId="0" xr:uid="{00000000-0006-0000-0B00-000016000000}">
      <text>
        <r>
          <rPr>
            <sz val="11"/>
            <rFont val="Calibri"/>
          </rPr>
          <t>Ensure that Config Assessment is granted with privilege</t>
        </r>
      </text>
    </comment>
    <comment ref="L252" authorId="0" shapeId="0" xr:uid="{00000000-0006-0000-0B00-000013000000}">
      <text>
        <r>
          <rPr>
            <sz val="11"/>
            <rFont val="Calibri"/>
          </rPr>
          <t>Ensure that scheduled vulnerability scan is enabled on all servers</t>
        </r>
      </text>
    </comment>
    <comment ref="H254" authorId="0" shapeId="0" xr:uid="{00000000-0006-0000-0B00-000017000000}">
      <text>
        <r>
          <rPr>
            <sz val="11"/>
            <rFont val="Calibri"/>
          </rPr>
          <t>Ensure that scheduled vulnerability scan is enabled on all servers</t>
        </r>
      </text>
    </comment>
    <comment ref="H261" authorId="0" shapeId="0" xr:uid="{00000000-0006-0000-0B00-000018000000}">
      <text>
        <r>
          <rPr>
            <sz val="11"/>
            <rFont val="Calibri"/>
          </rPr>
          <t>Ensure that notification is enabled on all high risk items</t>
        </r>
      </text>
    </comment>
    <comment ref="H292" authorId="0" shapeId="0" xr:uid="{00000000-0006-0000-0B00-000019000000}">
      <text>
        <r>
          <rPr>
            <sz val="11"/>
            <rFont val="Calibri"/>
          </rPr>
          <t>Ensure users not logged on for 90 days or longer are disabled for console logon</t>
        </r>
      </text>
    </comment>
    <comment ref="H294" authorId="0" shapeId="0" xr:uid="{00000000-0006-0000-0B00-00001A000000}">
      <text>
        <r>
          <rPr>
            <sz val="11"/>
            <rFont val="Calibri"/>
          </rPr>
          <t>Ensure Basic Authentication is not enabled on Kubernetes Engine Clusters</t>
        </r>
      </text>
    </comment>
    <comment ref="H295" authorId="0" shapeId="0" xr:uid="{00000000-0006-0000-0B00-00001B000000}">
      <text>
        <r>
          <rPr>
            <sz val="11"/>
            <rFont val="Calibri"/>
          </rPr>
          <t>Ensure RAM password policy requires at least one uppercase letter</t>
        </r>
      </text>
    </comment>
    <comment ref="I295" authorId="0" shapeId="0" xr:uid="{00000000-0006-0000-0B00-00001E000000}">
      <text>
        <r>
          <rPr>
            <sz val="11"/>
            <rFont val="Calibri"/>
          </rPr>
          <t>Ensure RAM password policy requires at least one lowercase letter</t>
        </r>
      </text>
    </comment>
    <comment ref="J295" authorId="0" shapeId="0" xr:uid="{00000000-0006-0000-0B00-00001F000000}">
      <text>
        <r>
          <rPr>
            <sz val="11"/>
            <rFont val="Calibri"/>
          </rPr>
          <t>Ensure RAM password policy require at least one symbol</t>
        </r>
      </text>
    </comment>
    <comment ref="K295" authorId="0" shapeId="0" xr:uid="{00000000-0006-0000-0B00-000020000000}">
      <text>
        <r>
          <rPr>
            <sz val="11"/>
            <rFont val="Calibri"/>
          </rPr>
          <t>Ensure RAM password policy require at least one number</t>
        </r>
      </text>
    </comment>
    <comment ref="L295" authorId="0" shapeId="0" xr:uid="{00000000-0006-0000-0B00-000021000000}">
      <text>
        <r>
          <rPr>
            <sz val="11"/>
            <rFont val="Calibri"/>
          </rPr>
          <t>Ensure RAM password policy requires minimum length of 14 or greater</t>
        </r>
      </text>
    </comment>
    <comment ref="M295" authorId="0" shapeId="0" xr:uid="{00000000-0006-0000-0B00-00001C000000}">
      <text>
        <r>
          <rPr>
            <sz val="11"/>
            <rFont val="Calibri"/>
          </rPr>
          <t>Ensure RAM password policy prevents password reuse</t>
        </r>
      </text>
    </comment>
    <comment ref="N295" authorId="0" shapeId="0" xr:uid="{00000000-0006-0000-0B00-00001D000000}">
      <text>
        <r>
          <rPr>
            <sz val="11"/>
            <rFont val="Calibri"/>
          </rPr>
          <t>Ensure RAM password policy expires passwords in 365 days or greater</t>
        </r>
      </text>
    </comment>
    <comment ref="H296" authorId="0" shapeId="0" xr:uid="{00000000-0006-0000-0B00-000022000000}">
      <text>
        <r>
          <rPr>
            <sz val="11"/>
            <rFont val="Calibri"/>
          </rPr>
          <t>Ensure RAM password policy requires at least one uppercase letter</t>
        </r>
      </text>
    </comment>
    <comment ref="I296" authorId="0" shapeId="0" xr:uid="{00000000-0006-0000-0B00-000023000000}">
      <text>
        <r>
          <rPr>
            <sz val="11"/>
            <rFont val="Calibri"/>
          </rPr>
          <t>Ensure RAM password policy requires at least one lowercase letter</t>
        </r>
      </text>
    </comment>
    <comment ref="J296" authorId="0" shapeId="0" xr:uid="{00000000-0006-0000-0B00-000024000000}">
      <text>
        <r>
          <rPr>
            <sz val="11"/>
            <rFont val="Calibri"/>
          </rPr>
          <t>Ensure RAM password policy require at least one symbol</t>
        </r>
      </text>
    </comment>
    <comment ref="K296" authorId="0" shapeId="0" xr:uid="{00000000-0006-0000-0B00-000025000000}">
      <text>
        <r>
          <rPr>
            <sz val="11"/>
            <rFont val="Calibri"/>
          </rPr>
          <t>Ensure RAM password policy require at least one number</t>
        </r>
      </text>
    </comment>
    <comment ref="L296" authorId="0" shapeId="0" xr:uid="{00000000-0006-0000-0B00-000026000000}">
      <text>
        <r>
          <rPr>
            <sz val="11"/>
            <rFont val="Calibri"/>
          </rPr>
          <t>Ensure RAM password policy requires minimum length of 14 or greater</t>
        </r>
      </text>
    </comment>
    <comment ref="M296" authorId="0" shapeId="0" xr:uid="{00000000-0006-0000-0B00-000027000000}">
      <text>
        <r>
          <rPr>
            <sz val="11"/>
            <rFont val="Calibri"/>
          </rPr>
          <t>Ensure RAM password policy prevents password reuse</t>
        </r>
      </text>
    </comment>
    <comment ref="H297" authorId="0" shapeId="0" xr:uid="{00000000-0006-0000-0B00-000028000000}">
      <text>
        <r>
          <rPr>
            <sz val="11"/>
            <rFont val="Calibri"/>
          </rPr>
          <t>Ensure RAM password policy temporarily blocks logon after 5 incorrect logon attempts within an hour</t>
        </r>
      </text>
    </comment>
    <comment ref="H298" authorId="0" shapeId="0" xr:uid="{00000000-0006-0000-0B00-000029000000}">
      <text>
        <r>
          <rPr>
            <sz val="11"/>
            <rFont val="Calibri"/>
          </rPr>
          <t>Ensure that multi-factor authentication is enabled for all RAM users that have a console password</t>
        </r>
      </text>
    </comment>
    <comment ref="H304" authorId="0" shapeId="0" xr:uid="{00000000-0006-0000-0B00-00002A000000}">
      <text>
        <r>
          <rPr>
            <sz val="11"/>
            <rFont val="Calibri"/>
          </rPr>
          <t xml:space="preserve">Avoid the use of the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I304" authorId="0" shapeId="0" xr:uid="{00000000-0006-0000-0B00-00002B000000}">
      <text>
        <r>
          <rPr>
            <sz val="11"/>
            <rFont val="Calibri"/>
          </rPr>
          <t>Ensure no root account access key exists</t>
        </r>
      </text>
    </comment>
    <comment ref="H309" authorId="0" shapeId="0" xr:uid="{00000000-0006-0000-0B00-00002C000000}">
      <text>
        <r>
          <rPr>
            <sz val="11"/>
            <rFont val="Calibri"/>
          </rPr>
          <t xml:space="preserve">Avoid the use of the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H315" authorId="0" shapeId="0" xr:uid="{00000000-0006-0000-0B00-00002D000000}">
      <text>
        <r>
          <rPr>
            <sz val="11"/>
            <rFont val="Calibri"/>
          </rPr>
          <t>Ensure no root account access key exists</t>
        </r>
      </text>
    </comment>
    <comment ref="I315" authorId="0" shapeId="0" xr:uid="{00000000-0006-0000-0B00-00002E000000}">
      <text>
        <r>
          <rPr>
            <sz val="11"/>
            <rFont val="Calibri"/>
          </rPr>
          <t>Ensure access keys are rotated every 90 days or less</t>
        </r>
      </text>
    </comment>
    <comment ref="J315" authorId="0" shapeId="0" xr:uid="{00000000-0006-0000-0B00-00002F000000}">
      <text>
        <r>
          <rPr>
            <sz val="11"/>
            <rFont val="Calibri"/>
          </rPr>
          <t>Ensure that the shared URL signature expires within an hour</t>
        </r>
      </text>
    </comment>
    <comment ref="H316" authorId="0" shapeId="0" xr:uid="{00000000-0006-0000-0B00-000030000000}">
      <text>
        <r>
          <rPr>
            <sz val="11"/>
            <rFont val="Calibri"/>
          </rPr>
          <t>Ensure access keys are rotated every 90 days or less</t>
        </r>
      </text>
    </comment>
    <comment ref="H317" authorId="0" shapeId="0" xr:uid="{00000000-0006-0000-0B00-000031000000}">
      <text>
        <r>
          <rPr>
            <sz val="11"/>
            <rFont val="Calibri"/>
          </rPr>
          <t xml:space="preserve">Ensure MFA is enabled for the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I317" authorId="0" shapeId="0" xr:uid="{00000000-0006-0000-0B00-000032000000}">
      <text>
        <r>
          <rPr>
            <sz val="11"/>
            <rFont val="Calibri"/>
          </rPr>
          <t>Ensure that multi-factor authentication is enabled for all RAM users that have a console password</t>
        </r>
      </text>
    </comment>
    <comment ref="H318" authorId="0" shapeId="0" xr:uid="{00000000-0006-0000-0B00-000033000000}">
      <text>
        <r>
          <rPr>
            <sz val="11"/>
            <rFont val="Calibri"/>
          </rPr>
          <t xml:space="preserve">Ensure a log monitoring and alerts are set up for usage of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H319" authorId="0" shapeId="0" xr:uid="{00000000-0006-0000-0B00-000034000000}">
      <text>
        <r>
          <rPr>
            <sz val="11"/>
            <rFont val="Calibri"/>
          </rPr>
          <t>Ensure RAM password policy temporarily blocks logon after 5 incorrect logon attempts within an hour</t>
        </r>
      </text>
    </comment>
    <comment ref="I319" authorId="0" shapeId="0" xr:uid="{00000000-0006-0000-0B00-000035000000}">
      <text>
        <r>
          <rPr>
            <sz val="11"/>
            <rFont val="Calibri"/>
          </rPr>
          <t>Ensure a log monitoring and alerts are set up for Management Console sign-in without MFA</t>
        </r>
      </text>
    </comment>
    <comment ref="J319" authorId="0" shapeId="0" xr:uid="{00000000-0006-0000-0B00-000036000000}">
      <text>
        <r>
          <rPr>
            <sz val="11"/>
            <rFont val="Calibri"/>
          </rPr>
          <t>Ensure a log monitoring and alerts are set up for Management Console authentication failures</t>
        </r>
      </text>
    </comment>
    <comment ref="H328" authorId="0" shapeId="0" xr:uid="{00000000-0006-0000-0B00-000037000000}">
      <text>
        <r>
          <rPr>
            <sz val="11"/>
            <rFont val="Calibri"/>
          </rPr>
          <t>Ensure that OSS bucket is not anonymously or publicly accessible</t>
        </r>
      </text>
    </comment>
    <comment ref="I328" authorId="0" shapeId="0" xr:uid="{00000000-0006-0000-0B00-000038000000}">
      <text>
        <r>
          <rPr>
            <sz val="11"/>
            <rFont val="Calibri"/>
          </rPr>
          <t>Ensure that there are no publicly accessible objects in storage buckets</t>
        </r>
      </text>
    </comment>
    <comment ref="H336" authorId="0" shapeId="0" xr:uid="{00000000-0006-0000-0B00-000039000000}">
      <text>
        <r>
          <rPr>
            <sz val="11"/>
            <rFont val="Calibri"/>
          </rPr>
          <t>Ensure that logging is enabled for OSS buckets</t>
        </r>
      </text>
    </comment>
    <comment ref="H341" authorId="0" shapeId="0" xr:uid="{00000000-0006-0000-0B00-00003A000000}">
      <text>
        <r>
          <rPr>
            <sz val="11"/>
            <rFont val="Calibri"/>
          </rPr>
          <t>Ensure RAM policies are attached only to groups or roles</t>
        </r>
      </text>
    </comment>
    <comment ref="H345" authorId="0" shapeId="0" xr:uid="{00000000-0006-0000-0B00-00003B000000}">
      <text>
        <r>
          <rPr>
            <sz val="11"/>
            <rFont val="Calibri"/>
          </rPr>
          <t xml:space="preserve">Ensure RAM policies that allow full </t>
        </r>
        <r>
          <rPr>
            <sz val="11"/>
            <color rgb="FF000000"/>
            <rFont val="Calibri"/>
          </rPr>
          <t>"</t>
        </r>
        <r>
          <rPr>
            <b/>
            <sz val="11"/>
            <color rgb="FF000000"/>
            <rFont val="Calibri"/>
          </rPr>
          <t>*:*</t>
        </r>
        <r>
          <rPr>
            <sz val="11"/>
            <color rgb="FF000000"/>
            <rFont val="Calibri"/>
          </rPr>
          <t>"</t>
        </r>
        <r>
          <rPr>
            <sz val="11"/>
            <color rgb="FF000000"/>
            <rFont val="Calibri"/>
          </rPr>
          <t xml:space="preserve"> administrative privileges are not created</t>
        </r>
      </text>
    </comment>
    <comment ref="I345" authorId="0" shapeId="0" xr:uid="{00000000-0006-0000-0B00-00003C000000}">
      <text>
        <r>
          <rPr>
            <sz val="11"/>
            <rFont val="Calibri"/>
          </rPr>
          <t>Ensure RAM policies are attached only to groups or roles</t>
        </r>
      </text>
    </comment>
    <comment ref="J345" authorId="0" shapeId="0" xr:uid="{00000000-0006-0000-0B00-00003D000000}">
      <text>
        <r>
          <rPr>
            <sz val="11"/>
            <rFont val="Calibri"/>
          </rPr>
          <t>Ensure that OSS bucket is not anonymously or publicly accessible</t>
        </r>
      </text>
    </comment>
    <comment ref="K345" authorId="0" shapeId="0" xr:uid="{00000000-0006-0000-0B00-00003E000000}">
      <text>
        <r>
          <rPr>
            <sz val="11"/>
            <rFont val="Calibri"/>
          </rPr>
          <t>Ensure that there are no publicly accessible objects in storage buckets</t>
        </r>
      </text>
    </comment>
    <comment ref="L345" authorId="0" shapeId="0" xr:uid="{00000000-0006-0000-0B00-00003F000000}">
      <text>
        <r>
          <rPr>
            <sz val="11"/>
            <rFont val="Calibri"/>
          </rPr>
          <t>Ensure network access rule for storage bucket is not set to publicly accessible</t>
        </r>
      </text>
    </comment>
    <comment ref="M345" authorId="0" shapeId="0" xr:uid="{00000000-0006-0000-0B00-000040000000}">
      <text>
        <r>
          <rPr>
            <sz val="11"/>
            <rFont val="Calibri"/>
          </rPr>
          <t>Ensure role-based access control (RBAC) authorization is Enabled on Kubernetes Engine Clusters</t>
        </r>
      </text>
    </comment>
    <comment ref="H346" authorId="0" shapeId="0" xr:uid="{00000000-0006-0000-0B00-000041000000}">
      <text>
        <r>
          <rPr>
            <sz val="11"/>
            <rFont val="Calibri"/>
          </rPr>
          <t xml:space="preserve">Ensure RAM policies that allow full </t>
        </r>
        <r>
          <rPr>
            <sz val="11"/>
            <color rgb="FF000000"/>
            <rFont val="Calibri"/>
          </rPr>
          <t>"</t>
        </r>
        <r>
          <rPr>
            <b/>
            <sz val="11"/>
            <color rgb="FF000000"/>
            <rFont val="Calibri"/>
          </rPr>
          <t>*:*</t>
        </r>
        <r>
          <rPr>
            <sz val="11"/>
            <color rgb="FF000000"/>
            <rFont val="Calibri"/>
          </rPr>
          <t>"</t>
        </r>
        <r>
          <rPr>
            <sz val="11"/>
            <color rgb="FF000000"/>
            <rFont val="Calibri"/>
          </rPr>
          <t xml:space="preserve"> administrative privileges are not created</t>
        </r>
      </text>
    </comment>
    <comment ref="I346" authorId="0" shapeId="0" xr:uid="{00000000-0006-0000-0B00-000042000000}">
      <text>
        <r>
          <rPr>
            <sz val="11"/>
            <rFont val="Calibri"/>
          </rPr>
          <t>Ensure role-based access control (RBAC) authorization is Enabled on Kubernetes Engine Clusters</t>
        </r>
      </text>
    </comment>
    <comment ref="H348" authorId="0" shapeId="0" xr:uid="{00000000-0006-0000-0B00-000043000000}">
      <text>
        <r>
          <rPr>
            <sz val="11"/>
            <rFont val="Calibri"/>
          </rPr>
          <t xml:space="preserve">Ensure that </t>
        </r>
        <r>
          <rPr>
            <sz val="11"/>
            <color rgb="FF000000"/>
            <rFont val="Calibri"/>
          </rPr>
          <t>'</t>
        </r>
        <r>
          <rPr>
            <b/>
            <sz val="11"/>
            <color rgb="FF000000"/>
            <rFont val="Calibri"/>
          </rPr>
          <t>Secure transfer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48" authorId="0" shapeId="0" xr:uid="{00000000-0006-0000-0B00-000044000000}">
      <text>
        <r>
          <rPr>
            <sz val="11"/>
            <rFont val="Calibri"/>
          </rPr>
          <t>Ensure that URL signature is allowed only over https</t>
        </r>
      </text>
    </comment>
    <comment ref="J348" authorId="0" shapeId="0" xr:uid="{00000000-0006-0000-0B00-000045000000}">
      <text>
        <r>
          <rPr>
            <sz val="11"/>
            <rFont val="Calibri"/>
          </rPr>
          <t>Ensure that RDS instance requires all incoming connections to use SSL</t>
        </r>
      </text>
    </comment>
    <comment ref="H349" authorId="0" shapeId="0" xr:uid="{00000000-0006-0000-0B00-000046000000}">
      <text>
        <r>
          <rPr>
            <sz val="11"/>
            <rFont val="Calibri"/>
          </rPr>
          <t xml:space="preserve">Ensure that </t>
        </r>
        <r>
          <rPr>
            <sz val="11"/>
            <color rgb="FF000000"/>
            <rFont val="Calibri"/>
          </rPr>
          <t>'</t>
        </r>
        <r>
          <rPr>
            <b/>
            <sz val="11"/>
            <color rgb="FF000000"/>
            <rFont val="Calibri"/>
          </rPr>
          <t>Unattached disks</t>
        </r>
        <r>
          <rPr>
            <sz val="11"/>
            <color rgb="FF000000"/>
            <rFont val="Calibri"/>
          </rPr>
          <t>'</t>
        </r>
        <r>
          <rPr>
            <sz val="11"/>
            <color rgb="FF000000"/>
            <rFont val="Calibri"/>
          </rPr>
          <t xml:space="preserve"> are encrypted</t>
        </r>
      </text>
    </comment>
    <comment ref="I349" authorId="0" shapeId="0" xr:uid="{00000000-0006-0000-0B00-000047000000}">
      <text>
        <r>
          <rPr>
            <sz val="11"/>
            <rFont val="Calibri"/>
          </rPr>
          <t>Ensure that ‘Virtual Machine’s disk’ are encrypted</t>
        </r>
      </text>
    </comment>
    <comment ref="J349" authorId="0" shapeId="0" xr:uid="{00000000-0006-0000-0B00-000048000000}">
      <text>
        <r>
          <rPr>
            <sz val="11"/>
            <rFont val="Calibri"/>
          </rPr>
          <t>Ensure server-side encryption is set to ‘Encrypt with Service Key’</t>
        </r>
      </text>
    </comment>
    <comment ref="K349" authorId="0" shapeId="0" xr:uid="{00000000-0006-0000-0B00-000049000000}">
      <text>
        <r>
          <rPr>
            <sz val="11"/>
            <rFont val="Calibri"/>
          </rPr>
          <t>Ensure server-side encryption is set to ‘Encrypt with BYOK’</t>
        </r>
      </text>
    </comment>
    <comment ref="L349" authorId="0" shapeId="0" xr:uid="{00000000-0006-0000-0B00-00004A000000}">
      <text>
        <r>
          <rPr>
            <sz val="11"/>
            <rFont val="Calibri"/>
          </rPr>
          <t xml:space="preserve">Ensure that </t>
        </r>
        <r>
          <rPr>
            <sz val="11"/>
            <color rgb="FF000000"/>
            <rFont val="Calibri"/>
          </rPr>
          <t>'</t>
        </r>
        <r>
          <rPr>
            <b/>
            <sz val="11"/>
            <color rgb="FF000000"/>
            <rFont val="Calibri"/>
          </rPr>
          <t>TDE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for applicable database instance</t>
        </r>
      </text>
    </comment>
    <comment ref="M349" authorId="0" shapeId="0" xr:uid="{00000000-0006-0000-0B00-00004B000000}">
      <text>
        <r>
          <rPr>
            <sz val="11"/>
            <rFont val="Calibri"/>
          </rPr>
          <t>Ensure RDS instance TDE protector is encrypted with BYOK (Use your own key)</t>
        </r>
      </text>
    </comment>
    <comment ref="H353" authorId="0" shapeId="0" xr:uid="{00000000-0006-0000-0B00-00004C000000}">
      <text>
        <r>
          <rPr>
            <sz val="11"/>
            <rFont val="Calibri"/>
          </rPr>
          <t>Ensure log monitoring and alerts are set up for RAM Role changes</t>
        </r>
      </text>
    </comment>
    <comment ref="I353" authorId="0" shapeId="0" xr:uid="{00000000-0006-0000-0B00-00004D000000}">
      <text>
        <r>
          <rPr>
            <sz val="11"/>
            <rFont val="Calibri"/>
          </rPr>
          <t>Ensure log monitoring and alerts are set up for OSS permission changes</t>
        </r>
      </text>
    </comment>
    <comment ref="J353" authorId="0" shapeId="0" xr:uid="{00000000-0006-0000-0B00-00004E000000}">
      <text>
        <r>
          <rPr>
            <sz val="11"/>
            <rFont val="Calibri"/>
          </rPr>
          <t>Ensure a log monitoring and alerts are set up for OSS bucket policy changes</t>
        </r>
      </text>
    </comment>
    <comment ref="H358" authorId="0" shapeId="0" xr:uid="{00000000-0006-0000-0B00-00004F000000}">
      <text>
        <r>
          <rPr>
            <sz val="11"/>
            <rFont val="Calibri"/>
          </rPr>
          <t xml:space="preserve">Ensure that </t>
        </r>
        <r>
          <rPr>
            <sz val="11"/>
            <color rgb="FF000000"/>
            <rFont val="Calibri"/>
          </rPr>
          <t>'</t>
        </r>
        <r>
          <rPr>
            <b/>
            <sz val="11"/>
            <color rgb="FF000000"/>
            <rFont val="Calibri"/>
          </rPr>
          <t>Auditing</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applicable database instances</t>
        </r>
      </text>
    </comment>
    <comment ref="I358" authorId="0" shapeId="0" xr:uid="{00000000-0006-0000-0B00-000050000000}">
      <text>
        <r>
          <rPr>
            <sz val="11"/>
            <rFont val="Calibri"/>
          </rPr>
          <t xml:space="preserve">Ensure parameter </t>
        </r>
        <r>
          <rPr>
            <sz val="11"/>
            <color rgb="FF000000"/>
            <rFont val="Calibri"/>
          </rPr>
          <t>'</t>
        </r>
        <r>
          <rPr>
            <b/>
            <sz val="11"/>
            <color rgb="FF000000"/>
            <rFont val="Calibri"/>
          </rPr>
          <t>log_connections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Database</t>
        </r>
      </text>
    </comment>
    <comment ref="J358" authorId="0" shapeId="0" xr:uid="{00000000-0006-0000-0B00-000051000000}">
      <text>
        <r>
          <rPr>
            <sz val="11"/>
            <rFont val="Calibri"/>
          </rPr>
          <t xml:space="preserve">Ensure server parameter </t>
        </r>
        <r>
          <rPr>
            <sz val="11"/>
            <color rgb="FF000000"/>
            <rFont val="Calibri"/>
          </rPr>
          <t>'</t>
        </r>
        <r>
          <rPr>
            <b/>
            <sz val="11"/>
            <color rgb="FF000000"/>
            <rFont val="Calibri"/>
          </rPr>
          <t>log_disconnections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Database Server</t>
        </r>
      </text>
    </comment>
    <comment ref="K358" authorId="0" shapeId="0" xr:uid="{00000000-0006-0000-0B00-000052000000}">
      <text>
        <r>
          <rPr>
            <sz val="11"/>
            <rFont val="Calibri"/>
          </rPr>
          <t xml:space="preserve">Ensure server parameter </t>
        </r>
        <r>
          <rPr>
            <sz val="11"/>
            <color rgb="FF000000"/>
            <rFont val="Calibri"/>
          </rPr>
          <t>'</t>
        </r>
        <r>
          <rPr>
            <b/>
            <sz val="11"/>
            <color rgb="FF000000"/>
            <rFont val="Calibri"/>
          </rPr>
          <t xml:space="preserve">log_duration is set to </t>
        </r>
        <r>
          <rPr>
            <sz val="11"/>
            <color rgb="FF000000"/>
            <rFont val="Calibri"/>
          </rPr>
          <t>'</t>
        </r>
        <r>
          <rPr>
            <sz val="11"/>
            <color rgb="FF000000"/>
            <rFont val="Calibri"/>
          </rPr>
          <t>ON</t>
        </r>
        <r>
          <rPr>
            <sz val="11"/>
            <color rgb="FF000000"/>
            <rFont val="Calibri"/>
          </rPr>
          <t>'</t>
        </r>
        <r>
          <rPr>
            <sz val="11"/>
            <color rgb="FF000000"/>
            <rFont val="Calibri"/>
          </rPr>
          <t xml:space="preserve"> for PostgreSQL Database Server</t>
        </r>
      </text>
    </comment>
    <comment ref="H359" authorId="0" shapeId="0" xr:uid="{00000000-0006-0000-0B00-000053000000}">
      <text>
        <r>
          <rPr>
            <sz val="11"/>
            <rFont val="Calibri"/>
          </rPr>
          <t>Ensure that ActionTrail are configured to export copies of all Log entries</t>
        </r>
      </text>
    </comment>
    <comment ref="I359" authorId="0" shapeId="0" xr:uid="{00000000-0006-0000-0B00-000054000000}">
      <text>
        <r>
          <rPr>
            <sz val="11"/>
            <rFont val="Calibri"/>
          </rPr>
          <t>Ensure Log Service is enabled for Container Service for Kubernetes</t>
        </r>
      </text>
    </comment>
    <comment ref="J359" authorId="0" shapeId="0" xr:uid="{00000000-0006-0000-0B00-000055000000}">
      <text>
        <r>
          <rPr>
            <sz val="11"/>
            <rFont val="Calibri"/>
          </rPr>
          <t>Ensure Anti-DDoS access and security log service is enabled</t>
        </r>
      </text>
    </comment>
    <comment ref="K359" authorId="0" shapeId="0" xr:uid="{00000000-0006-0000-0B00-000056000000}">
      <text>
        <r>
          <rPr>
            <sz val="11"/>
            <rFont val="Calibri"/>
          </rPr>
          <t>Ensure Web Application Firewall access and security log service is enabled</t>
        </r>
      </text>
    </comment>
    <comment ref="L359" authorId="0" shapeId="0" xr:uid="{00000000-0006-0000-0B00-000057000000}">
      <text>
        <r>
          <rPr>
            <sz val="11"/>
            <rFont val="Calibri"/>
          </rPr>
          <t>Ensure Cloud Firewall access and security log analysis is enabled</t>
        </r>
      </text>
    </comment>
    <comment ref="M359" authorId="0" shapeId="0" xr:uid="{00000000-0006-0000-0B00-000058000000}">
      <text>
        <r>
          <rPr>
            <sz val="11"/>
            <rFont val="Calibri"/>
          </rPr>
          <t>Ensure that logging is enabled for OSS buckets</t>
        </r>
      </text>
    </comment>
    <comment ref="N359" authorId="0" shapeId="0" xr:uid="{00000000-0006-0000-0B00-000059000000}">
      <text>
        <r>
          <rPr>
            <sz val="11"/>
            <rFont val="Calibri"/>
          </rPr>
          <t>Ensure Log Service is set to ‘Enabled’ on Kubernetes Engine Clusters</t>
        </r>
      </text>
    </comment>
    <comment ref="H360" authorId="0" shapeId="0" xr:uid="{00000000-0006-0000-0B00-00005A000000}">
      <text>
        <r>
          <rPr>
            <sz val="11"/>
            <rFont val="Calibri"/>
          </rPr>
          <t>Ensure that ActionTrail are configured to export copies of all Log entries</t>
        </r>
      </text>
    </comment>
    <comment ref="I360" authorId="0" shapeId="0" xr:uid="{00000000-0006-0000-0B00-00005B000000}">
      <text>
        <r>
          <rPr>
            <sz val="11"/>
            <rFont val="Calibri"/>
          </rPr>
          <t>Ensure audit logs for multiple cloud resources are integrated with Log Service</t>
        </r>
      </text>
    </comment>
    <comment ref="J360" authorId="0" shapeId="0" xr:uid="{00000000-0006-0000-0B00-00005C000000}">
      <text>
        <r>
          <rPr>
            <sz val="11"/>
            <rFont val="Calibri"/>
          </rPr>
          <t>Ensure virtual network flow log service is enabled</t>
        </r>
      </text>
    </comment>
    <comment ref="K360" authorId="0" shapeId="0" xr:uid="{00000000-0006-0000-0B00-00005D000000}">
      <text>
        <r>
          <rPr>
            <sz val="11"/>
            <rFont val="Calibri"/>
          </rPr>
          <t>Ensure Security Center Network, Host and Security log analysis is enabled</t>
        </r>
      </text>
    </comment>
    <comment ref="L360" authorId="0" shapeId="0" xr:uid="{00000000-0006-0000-0B00-00005E000000}">
      <text>
        <r>
          <rPr>
            <sz val="11"/>
            <rFont val="Calibri"/>
          </rPr>
          <t>Ensure VPC flow logging is enabled in all VPCs</t>
        </r>
      </text>
    </comment>
    <comment ref="M360" authorId="0" shapeId="0" xr:uid="{00000000-0006-0000-0B00-00005F000000}">
      <text>
        <r>
          <rPr>
            <sz val="11"/>
            <rFont val="Calibri"/>
          </rPr>
          <t>Ensure Log Service is set to ‘Enabled’ on Kubernetes Engine Clusters</t>
        </r>
      </text>
    </comment>
    <comment ref="N360" authorId="0" shapeId="0" xr:uid="{00000000-0006-0000-0B00-000060000000}">
      <text>
        <r>
          <rPr>
            <sz val="11"/>
            <rFont val="Calibri"/>
          </rPr>
          <t>Ensure CloudMonitor is set to Enabled on Kubernetes Engine Clusters</t>
        </r>
      </text>
    </comment>
    <comment ref="H361" authorId="0" shapeId="0" xr:uid="{00000000-0006-0000-0B00-000061000000}">
      <text>
        <r>
          <rPr>
            <sz val="11"/>
            <rFont val="Calibri"/>
          </rPr>
          <t>Ensure the OSS used to store ActionTrail logs is not publicly accessible</t>
        </r>
      </text>
    </comment>
    <comment ref="H367" authorId="0" shapeId="0" xr:uid="{00000000-0006-0000-0B00-000062000000}">
      <text>
        <r>
          <rPr>
            <sz val="11"/>
            <rFont val="Calibri"/>
          </rPr>
          <t>Ensure log monitoring and alerts are set up for RAM Role changes</t>
        </r>
      </text>
    </comment>
    <comment ref="I367" authorId="0" shapeId="0" xr:uid="{00000000-0006-0000-0B00-00006A000000}">
      <text>
        <r>
          <rPr>
            <sz val="11"/>
            <rFont val="Calibri"/>
          </rPr>
          <t>Ensure log monitoring and alerts are set up for Cloud Firewall changes</t>
        </r>
      </text>
    </comment>
    <comment ref="J367" authorId="0" shapeId="0" xr:uid="{00000000-0006-0000-0B00-00006B000000}">
      <text>
        <r>
          <rPr>
            <sz val="11"/>
            <rFont val="Calibri"/>
          </rPr>
          <t>Ensure log monitoring and alerts are set up for VPC network route changes</t>
        </r>
      </text>
    </comment>
    <comment ref="K367" authorId="0" shapeId="0" xr:uid="{00000000-0006-0000-0B00-00006C000000}">
      <text>
        <r>
          <rPr>
            <sz val="11"/>
            <rFont val="Calibri"/>
          </rPr>
          <t>Ensure log monitoring and alerts are set up for VPC changes</t>
        </r>
      </text>
    </comment>
    <comment ref="L367" authorId="0" shapeId="0" xr:uid="{00000000-0006-0000-0B00-00006D000000}">
      <text>
        <r>
          <rPr>
            <sz val="11"/>
            <rFont val="Calibri"/>
          </rPr>
          <t>Ensure log monitoring and alerts are set up for OSS permission changes</t>
        </r>
      </text>
    </comment>
    <comment ref="M367" authorId="0" shapeId="0" xr:uid="{00000000-0006-0000-0B00-00006E000000}">
      <text>
        <r>
          <rPr>
            <sz val="11"/>
            <rFont val="Calibri"/>
          </rPr>
          <t>Ensure log monitoring and alerts are set up for RDS instance configuration changes</t>
        </r>
      </text>
    </comment>
    <comment ref="N367" authorId="0" shapeId="0" xr:uid="{00000000-0006-0000-0B00-00006F000000}">
      <text>
        <r>
          <rPr>
            <sz val="11"/>
            <rFont val="Calibri"/>
          </rPr>
          <t>Ensure a log monitoring and alerts are set up for unauthorized API calls</t>
        </r>
      </text>
    </comment>
    <comment ref="O367" authorId="0" shapeId="0" xr:uid="{00000000-0006-0000-0B00-000063000000}">
      <text>
        <r>
          <rPr>
            <sz val="11"/>
            <rFont val="Calibri"/>
          </rPr>
          <t>Ensure a log monitoring and alerts are set up for Management Console sign-in without MFA</t>
        </r>
      </text>
    </comment>
    <comment ref="P367" authorId="0" shapeId="0" xr:uid="{00000000-0006-0000-0B00-000064000000}">
      <text>
        <r>
          <rPr>
            <sz val="11"/>
            <rFont val="Calibri"/>
          </rPr>
          <t xml:space="preserve">Ensure a log monitoring and alerts are set up for usage of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Q367" authorId="0" shapeId="0" xr:uid="{00000000-0006-0000-0B00-000065000000}">
      <text>
        <r>
          <rPr>
            <sz val="11"/>
            <rFont val="Calibri"/>
          </rPr>
          <t>Ensure a log monitoring and alerts are set up for Management Console authentication failures</t>
        </r>
      </text>
    </comment>
    <comment ref="R367" authorId="0" shapeId="0" xr:uid="{00000000-0006-0000-0B00-000066000000}">
      <text>
        <r>
          <rPr>
            <sz val="11"/>
            <rFont val="Calibri"/>
          </rPr>
          <t>Ensure a log monitoring and alerts are set up for disabling or deletion of customer created CMKs</t>
        </r>
      </text>
    </comment>
    <comment ref="S367" authorId="0" shapeId="0" xr:uid="{00000000-0006-0000-0B00-000067000000}">
      <text>
        <r>
          <rPr>
            <sz val="11"/>
            <rFont val="Calibri"/>
          </rPr>
          <t>Ensure a log monitoring and alerts are set up for OSS bucket policy changes</t>
        </r>
      </text>
    </comment>
    <comment ref="T367" authorId="0" shapeId="0" xr:uid="{00000000-0006-0000-0B00-000068000000}">
      <text>
        <r>
          <rPr>
            <sz val="11"/>
            <rFont val="Calibri"/>
          </rPr>
          <t>Ensure a log monitoring and alerts are set up for security group changes</t>
        </r>
      </text>
    </comment>
    <comment ref="U367" authorId="0" shapeId="0" xr:uid="{00000000-0006-0000-0B00-000069000000}">
      <text>
        <r>
          <rPr>
            <sz val="11"/>
            <rFont val="Calibri"/>
          </rPr>
          <t>Ensure that notification is enabled on all high risk items</t>
        </r>
      </text>
    </comment>
    <comment ref="H368" authorId="0" shapeId="0" xr:uid="{00000000-0006-0000-0B00-000070000000}">
      <text>
        <r>
          <rPr>
            <sz val="11"/>
            <rFont val="Calibri"/>
          </rPr>
          <t>Ensure that Logstore data retention period is set 365 days or greater</t>
        </r>
      </text>
    </comment>
    <comment ref="I368" authorId="0" shapeId="0" xr:uid="{00000000-0006-0000-0B00-000071000000}">
      <text>
        <r>
          <rPr>
            <sz val="11"/>
            <rFont val="Calibri"/>
          </rPr>
          <t xml:space="preserve">Ensure that </t>
        </r>
        <r>
          <rPr>
            <sz val="11"/>
            <color rgb="FF000000"/>
            <rFont val="Calibri"/>
          </rPr>
          <t>'</t>
        </r>
        <r>
          <rPr>
            <b/>
            <sz val="11"/>
            <color rgb="FF000000"/>
            <rFont val="Calibri"/>
          </rPr>
          <t>Auditing</t>
        </r>
        <r>
          <rPr>
            <sz val="11"/>
            <color rgb="FF000000"/>
            <rFont val="Calibri"/>
          </rPr>
          <t>'</t>
        </r>
        <r>
          <rPr>
            <sz val="11"/>
            <color rgb="FF000000"/>
            <rFont val="Calibri"/>
          </rPr>
          <t xml:space="preserve"> Retention is </t>
        </r>
        <r>
          <rPr>
            <sz val="11"/>
            <color rgb="FF000000"/>
            <rFont val="Calibri"/>
          </rPr>
          <t>'</t>
        </r>
        <r>
          <rPr>
            <b/>
            <sz val="11"/>
            <color rgb="FF000000"/>
            <rFont val="Calibri"/>
          </rPr>
          <t>greater than 6 months</t>
        </r>
        <r>
          <rPr>
            <sz val="11"/>
            <color rgb="FF000000"/>
            <rFont val="Calibri"/>
          </rPr>
          <t>'</t>
        </r>
      </text>
    </comment>
    <comment ref="H383" authorId="0" shapeId="0" xr:uid="{00000000-0006-0000-0B00-000072000000}">
      <text>
        <r>
          <rPr>
            <sz val="11"/>
            <rFont val="Calibri"/>
          </rPr>
          <t>Ensure virtual network flow log service is enabled</t>
        </r>
      </text>
    </comment>
    <comment ref="I383" authorId="0" shapeId="0" xr:uid="{00000000-0006-0000-0B00-000073000000}">
      <text>
        <r>
          <rPr>
            <sz val="11"/>
            <rFont val="Calibri"/>
          </rPr>
          <t>Ensure VPC flow logging is enabled in all VPCs</t>
        </r>
      </text>
    </comment>
    <comment ref="H389" authorId="0" shapeId="0" xr:uid="{00000000-0006-0000-0B00-000074000000}">
      <text>
        <r>
          <rPr>
            <sz val="11"/>
            <rFont val="Calibri"/>
          </rPr>
          <t>Ensure Kubernetes Cluster is created with Private cluster enabled</t>
        </r>
      </text>
    </comment>
    <comment ref="H390" authorId="0" shapeId="0" xr:uid="{00000000-0006-0000-0B00-000075000000}">
      <text>
        <r>
          <rPr>
            <sz val="11"/>
            <rFont val="Calibri"/>
          </rPr>
          <t>Ensure that SSH access is restricted from the internet</t>
        </r>
      </text>
    </comment>
    <comment ref="I390" authorId="0" shapeId="0" xr:uid="{00000000-0006-0000-0B00-000076000000}">
      <text>
        <r>
          <rPr>
            <sz val="11"/>
            <rFont val="Calibri"/>
          </rPr>
          <t xml:space="preserve">Ensure routing tables for VPC peering are </t>
        </r>
        <r>
          <rPr>
            <sz val="11"/>
            <color rgb="FF000000"/>
            <rFont val="Calibri"/>
          </rPr>
          <t>"</t>
        </r>
        <r>
          <rPr>
            <b/>
            <sz val="11"/>
            <color rgb="FF000000"/>
            <rFont val="Calibri"/>
          </rPr>
          <t>least access</t>
        </r>
        <r>
          <rPr>
            <sz val="11"/>
            <color rgb="FF000000"/>
            <rFont val="Calibri"/>
          </rPr>
          <t>"</t>
        </r>
      </text>
    </comment>
    <comment ref="J390" authorId="0" shapeId="0" xr:uid="{00000000-0006-0000-0B00-000077000000}">
      <text>
        <r>
          <rPr>
            <sz val="11"/>
            <rFont val="Calibri"/>
          </rPr>
          <t>Ensure the security group are configured with fine grained rules</t>
        </r>
      </text>
    </comment>
    <comment ref="K390" authorId="0" shapeId="0" xr:uid="{00000000-0006-0000-0B00-000078000000}">
      <text>
        <r>
          <rPr>
            <sz val="11"/>
            <rFont val="Calibri"/>
          </rPr>
          <t>Ensure no security groups allow ingress from 0.0.0.0/0 to port 22</t>
        </r>
      </text>
    </comment>
    <comment ref="L390" authorId="0" shapeId="0" xr:uid="{00000000-0006-0000-0B00-000079000000}">
      <text>
        <r>
          <rPr>
            <sz val="11"/>
            <rFont val="Calibri"/>
          </rPr>
          <t>Ensure no security groups allow ingress from 0.0.0.0/0 to port 3389</t>
        </r>
      </text>
    </comment>
    <comment ref="M390" authorId="0" shapeId="0" xr:uid="{00000000-0006-0000-0B00-00007A000000}">
      <text>
        <r>
          <rPr>
            <sz val="11"/>
            <rFont val="Calibri"/>
          </rPr>
          <t>Ensure network access rule for storage bucket is not set to publicly accessible</t>
        </r>
      </text>
    </comment>
    <comment ref="N390" authorId="0" shapeId="0" xr:uid="{00000000-0006-0000-0B00-00007B000000}">
      <text>
        <r>
          <rPr>
            <sz val="11"/>
            <rFont val="Calibri"/>
          </rPr>
          <t>Ensure that RDS Instances are not open to the world</t>
        </r>
      </text>
    </comment>
    <comment ref="H391" authorId="0" shapeId="0" xr:uid="{00000000-0006-0000-0B00-00007C000000}">
      <text>
        <r>
          <rPr>
            <sz val="11"/>
            <rFont val="Calibri"/>
          </rPr>
          <t>Ensure the security group are configured with fine grained rules</t>
        </r>
      </text>
    </comment>
    <comment ref="H404" authorId="0" shapeId="0" xr:uid="{00000000-0006-0000-0B00-00007D000000}">
      <text>
        <r>
          <rPr>
            <sz val="11"/>
            <rFont val="Calibri"/>
          </rPr>
          <t>Ensure Cloud Firewall access and security log analysis is enabled</t>
        </r>
      </text>
    </comment>
    <comment ref="I404" authorId="0" shapeId="0" xr:uid="{00000000-0006-0000-0B00-00007E000000}">
      <text>
        <r>
          <rPr>
            <sz val="11"/>
            <rFont val="Calibri"/>
          </rPr>
          <t>Ensure log monitoring and alerts are set up for Cloud Firewall changes</t>
        </r>
      </text>
    </comment>
    <comment ref="H405" authorId="0" shapeId="0" xr:uid="{00000000-0006-0000-0B00-00007F000000}">
      <text>
        <r>
          <rPr>
            <sz val="11"/>
            <rFont val="Calibri"/>
          </rPr>
          <t>Ensure Web Application Firewall access and security log service is enabled</t>
        </r>
      </text>
    </comment>
    <comment ref="H407" authorId="0" shapeId="0" xr:uid="{00000000-0006-0000-0B00-000080000000}">
      <text>
        <r>
          <rPr>
            <sz val="11"/>
            <rFont val="Calibri"/>
          </rPr>
          <t>Ensure Anti-DDoS access and security log service is enabled</t>
        </r>
      </text>
    </comment>
    <comment ref="H411" authorId="0" shapeId="0" xr:uid="{00000000-0006-0000-0B00-000081000000}">
      <text>
        <r>
          <rPr>
            <sz val="11"/>
            <rFont val="Calibri"/>
          </rPr>
          <t>Ensure legacy networks does not exist</t>
        </r>
      </text>
    </comment>
    <comment ref="I411" authorId="0" shapeId="0" xr:uid="{00000000-0006-0000-0B00-000082000000}">
      <text>
        <r>
          <rPr>
            <sz val="11"/>
            <rFont val="Calibri"/>
          </rPr>
          <t xml:space="preserve">Ensure routing tables for VPC peering are </t>
        </r>
        <r>
          <rPr>
            <sz val="11"/>
            <color rgb="FF000000"/>
            <rFont val="Calibri"/>
          </rPr>
          <t>"</t>
        </r>
        <r>
          <rPr>
            <b/>
            <sz val="11"/>
            <color rgb="FF000000"/>
            <rFont val="Calibri"/>
          </rPr>
          <t>least access</t>
        </r>
        <r>
          <rPr>
            <sz val="11"/>
            <color rgb="FF000000"/>
            <rFont val="Calibri"/>
          </rPr>
          <t>"</t>
        </r>
      </text>
    </comment>
    <comment ref="J411" authorId="0" shapeId="0" xr:uid="{00000000-0006-0000-0B00-000083000000}">
      <text>
        <r>
          <rPr>
            <sz val="11"/>
            <rFont val="Calibri"/>
          </rPr>
          <t>Ensure ENI multiple IP mode support for Kubernetes Cluster</t>
        </r>
      </text>
    </comment>
    <comment ref="H415" authorId="0" shapeId="0" xr:uid="{00000000-0006-0000-0B00-000084000000}">
      <text>
        <r>
          <rPr>
            <sz val="11"/>
            <rFont val="Calibri"/>
          </rPr>
          <t>Ensure Network policy is enabled on Kubernetes Engine Clusters</t>
        </r>
      </text>
    </comment>
    <comment ref="H446" authorId="0" shapeId="0" xr:uid="{00000000-0006-0000-0B00-000085000000}">
      <text>
        <r>
          <rPr>
            <sz val="11"/>
            <rFont val="Calibri"/>
          </rPr>
          <t>Ensure Cluster Check triggered at least once per week for Kubernetes Clusters</t>
        </r>
      </text>
    </comment>
    <comment ref="I446" authorId="0" shapeId="0" xr:uid="{00000000-0006-0000-0B00-000086000000}">
      <text>
        <r>
          <rPr>
            <sz val="11"/>
            <rFont val="Calibri"/>
          </rPr>
          <t>Ensure that Config Assessment is granted with privilege</t>
        </r>
      </text>
    </comment>
    <comment ref="H448" authorId="0" shapeId="0" xr:uid="{00000000-0006-0000-0B00-000087000000}">
      <text>
        <r>
          <rPr>
            <sz val="11"/>
            <rFont val="Calibri"/>
          </rPr>
          <t>Ensure audit logs for multiple cloud resources are integrated with Log Service</t>
        </r>
      </text>
    </comment>
  </commentList>
</comments>
</file>

<file path=xl/sharedStrings.xml><?xml version="1.0" encoding="utf-8"?>
<sst xmlns="http://schemas.openxmlformats.org/spreadsheetml/2006/main" count="12598" uniqueCount="6181">
  <si>
    <t>Section</t>
  </si>
  <si>
    <t>Id</t>
  </si>
  <si>
    <t>Title</t>
  </si>
  <si>
    <t>Assessment</t>
  </si>
  <si>
    <t>Profile</t>
  </si>
  <si>
    <t>MoSCoW</t>
  </si>
  <si>
    <t>OpsImpact</t>
  </si>
  <si>
    <t>Phase</t>
  </si>
  <si>
    <t>ImplStatus</t>
  </si>
  <si>
    <t>Notes</t>
  </si>
  <si>
    <t>Remediation</t>
  </si>
  <si>
    <t>Description</t>
  </si>
  <si>
    <t>Impact</t>
  </si>
  <si>
    <t>Audit</t>
  </si>
  <si>
    <t>Default</t>
  </si>
  <si>
    <t>Status</t>
  </si>
  <si>
    <t>LogID</t>
  </si>
  <si>
    <t>Identity and Access Management</t>
  </si>
  <si>
    <t>1.1</t>
  </si>
  <si>
    <r>
      <rPr>
        <sz val="11"/>
        <rFont val="Calibri"/>
      </rPr>
      <t xml:space="preserve">Avoid the use of the </t>
    </r>
    <r>
      <rPr>
        <sz val="11"/>
        <color rgb="FF000000"/>
        <rFont val="Calibri"/>
      </rPr>
      <t>"</t>
    </r>
    <r>
      <rPr>
        <b/>
        <sz val="11"/>
        <color rgb="FF000000"/>
        <rFont val="Calibri"/>
      </rPr>
      <t>root</t>
    </r>
    <r>
      <rPr>
        <sz val="11"/>
        <color rgb="FF000000"/>
        <rFont val="Calibri"/>
      </rPr>
      <t>"</t>
    </r>
    <r>
      <rPr>
        <sz val="11"/>
        <color rgb="FF000000"/>
        <rFont val="Calibri"/>
      </rPr>
      <t xml:space="preserve"> account</t>
    </r>
  </si>
  <si>
    <t>Manual</t>
  </si>
  <si>
    <t>Level 1</t>
  </si>
  <si>
    <t>Unassigned</t>
  </si>
  <si>
    <t>Unassessed</t>
  </si>
  <si>
    <t>Pending</t>
  </si>
  <si>
    <t/>
  </si>
  <si>
    <r>
      <rPr>
        <sz val="11"/>
        <color rgb="FF000000"/>
        <rFont val="Calibri"/>
      </rPr>
      <t xml:space="preserve">All users should operate resources at the RAM user level and follow the principle of least privilege. Follow the remediation instructions of the </t>
    </r>
    <r>
      <rPr>
        <b/>
        <sz val="11"/>
        <color rgb="FF000000"/>
        <rFont val="Calibri"/>
      </rPr>
      <t>Ensure RAM policies are attached only to groups or roles</t>
    </r>
    <r>
      <rPr>
        <sz val="11"/>
        <color rgb="FF000000"/>
        <rFont val="Calibri"/>
      </rPr>
      <t xml:space="preserve"> recommendation. For more information about RAM user, see terms of RAM user </t>
    </r>
    <r>
      <rPr>
        <sz val="11"/>
        <color rgb="FF0000FF"/>
        <rFont val="Calibri"/>
      </rPr>
      <t>(https://www.alibabacloud.com/help/doc-detail/28628.htm)</t>
    </r>
    <r>
      <rPr>
        <sz val="11"/>
        <color rgb="FF000000"/>
        <rFont val="Calibri"/>
      </rPr>
      <t>.</t>
    </r>
  </si>
  <si>
    <r>
      <rPr>
        <sz val="11"/>
        <color rgb="FF000000"/>
        <rFont val="Calibri"/>
      </rPr>
      <t>An Alibaba Cloud account can be viewed as a “root” account. The "root" account has full control permissions to all cloud products and resources under such account. It is highly recommended that the use of this account should be avoided.</t>
    </r>
  </si>
  <si>
    <r>
      <rPr>
        <sz val="11"/>
        <color rgb="FF000000"/>
        <rFont val="Calibri"/>
      </rPr>
      <t>You can enable ActionTrail for your account, and create a trail to deliver all action logs to Alibaba Cloud Log Service. Then, you can enable an alarm to discover the usage of "root" account and receive notifications on those conditions.</t>
    </r>
    <r>
      <rPr>
        <sz val="11"/>
        <color rgb="FF000000"/>
        <rFont val="Calibri"/>
      </rPr>
      <t xml:space="preserve">
</t>
    </r>
    <r>
      <rPr>
        <sz val="11"/>
        <color rgb="FF000000"/>
        <rFont val="Calibri"/>
      </rPr>
      <t xml:space="preserve">Implement the </t>
    </r>
    <r>
      <rPr>
        <b/>
        <sz val="11"/>
        <color rgb="FF000000"/>
        <rFont val="Calibri"/>
      </rPr>
      <t>Ensure a log metric filter and alarm exist for usage of "root" account</t>
    </r>
    <r>
      <rPr>
        <sz val="11"/>
        <color rgb="FF000000"/>
        <rFont val="Calibri"/>
      </rPr>
      <t xml:space="preserve"> recommendation in the Logging and Monitoring section to receive notifications of root account usage.</t>
    </r>
    <r>
      <rPr>
        <sz val="11"/>
        <color rgb="FF000000"/>
        <rFont val="Calibri"/>
      </rPr>
      <t xml:space="preserve">
</t>
    </r>
    <r>
      <rPr>
        <sz val="11"/>
        <color rgb="FF000000"/>
        <rFont val="Calibri"/>
      </rPr>
      <t>Note: There are a few conditions under which the use of the root account is required, such as requesting account security report or configuring multi-factor authentication (MFA) for the root account.</t>
    </r>
  </si>
  <si>
    <t>1.2</t>
  </si>
  <si>
    <r>
      <rPr>
        <sz val="11"/>
        <rFont val="Calibri"/>
      </rPr>
      <t>Ensure no root account access key exists</t>
    </r>
  </si>
  <si>
    <r>
      <rPr>
        <sz val="11"/>
        <color rgb="FF000000"/>
        <rFont val="Calibri"/>
      </rPr>
      <t>Perform the following to delete or disable active root access keys:</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Logon to RAM console </t>
    </r>
    <r>
      <rPr>
        <sz val="11"/>
        <color rgb="FF0000FF"/>
        <rFont val="Calibri"/>
      </rPr>
      <t>(https://ram.console.aliyun.com/overview)</t>
    </r>
    <r>
      <rPr>
        <sz val="11"/>
        <color rgb="FF000000"/>
        <rFont val="Calibri"/>
      </rPr>
      <t xml:space="preserve"> by using your Alibaba Cloud account (root account).</t>
    </r>
    <r>
      <rPr>
        <sz val="11"/>
        <color rgb="FF000000"/>
        <rFont val="Calibri"/>
      </rPr>
      <t xml:space="preserve">
</t>
    </r>
    <r>
      <rPr>
        <sz val="11"/>
        <color rgb="FF000000"/>
        <rFont val="Calibri"/>
      </rPr>
      <t xml:space="preserve">-  Move the pointer over the account icon in the upper-right corner and click </t>
    </r>
    <r>
      <rPr>
        <b/>
        <sz val="11"/>
        <color rgb="FF000000"/>
        <rFont val="Calibri"/>
      </rPr>
      <t>AccessKey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Continue</t>
    </r>
    <r>
      <rPr>
        <sz val="11"/>
        <color rgb="FF000000"/>
        <rFont val="Calibri"/>
      </rPr>
      <t xml:space="preserve"> to manage </t>
    </r>
    <r>
      <rPr>
        <b/>
        <sz val="11"/>
        <color rgb="FF000000"/>
        <rFont val="Calibri"/>
      </rPr>
      <t>AccessKey</t>
    </r>
    <r>
      <rPr>
        <sz val="11"/>
        <color rgb="FF000000"/>
        <rFont val="Calibri"/>
      </rPr>
      <t>.</t>
    </r>
    <r>
      <rPr>
        <sz val="11"/>
        <color rgb="FF000000"/>
        <rFont val="Calibri"/>
      </rPr>
      <t xml:space="preserve">
</t>
    </r>
    <r>
      <rPr>
        <sz val="11"/>
        <color rgb="FF000000"/>
        <rFont val="Calibri"/>
      </rPr>
      <t xml:space="preserve">-  On the </t>
    </r>
    <r>
      <rPr>
        <b/>
        <sz val="11"/>
        <color rgb="FF000000"/>
        <rFont val="Calibri"/>
      </rPr>
      <t>Security Management</t>
    </r>
    <r>
      <rPr>
        <sz val="11"/>
        <color rgb="FF000000"/>
        <rFont val="Calibri"/>
      </rPr>
      <t xml:space="preserve"> page, find the target access keys and perform the following operations:</t>
    </r>
    <r>
      <rPr>
        <sz val="11"/>
        <color rgb="FF000000"/>
        <rFont val="Calibri"/>
      </rPr>
      <t xml:space="preserve">
</t>
    </r>
    <r>
      <rPr>
        <sz val="11"/>
        <color rgb="FF000000"/>
        <rFont val="Calibri"/>
      </rPr>
      <t xml:space="preserve">- Click </t>
    </r>
    <r>
      <rPr>
        <b/>
        <sz val="11"/>
        <color rgb="FF000000"/>
        <rFont val="Calibri"/>
      </rPr>
      <t>Disable</t>
    </r>
    <r>
      <rPr>
        <sz val="11"/>
        <color rgb="FF000000"/>
        <rFont val="Calibri"/>
      </rPr>
      <t xml:space="preserve"> to disable the target access keys temporarily.</t>
    </r>
    <r>
      <rPr>
        <sz val="11"/>
        <color rgb="FF000000"/>
        <rFont val="Calibri"/>
      </rPr>
      <t xml:space="preserve">
</t>
    </r>
    <r>
      <rPr>
        <sz val="11"/>
        <color rgb="FF000000"/>
        <rFont val="Calibri"/>
      </rPr>
      <t xml:space="preserve">- Click </t>
    </r>
    <r>
      <rPr>
        <b/>
        <sz val="11"/>
        <color rgb="FF000000"/>
        <rFont val="Calibri"/>
      </rPr>
      <t>Delete</t>
    </r>
    <r>
      <rPr>
        <sz val="11"/>
        <color rgb="FF000000"/>
        <rFont val="Calibri"/>
      </rPr>
      <t xml:space="preserve"> to delete the target access keys permanently.</t>
    </r>
  </si>
  <si>
    <r>
      <rPr>
        <sz val="11"/>
        <color rgb="FF000000"/>
        <rFont val="Calibri"/>
      </rPr>
      <t>Access keys provide programmatic access to a given Alibaba Cloud account. It is recommended that all access keys associated with the root account be removed.</t>
    </r>
  </si>
  <si>
    <r>
      <rPr>
        <sz val="11"/>
        <color rgb="FF000000"/>
        <rFont val="Calibri"/>
      </rPr>
      <t>Programs that already use root account access keys may stop working if you disable or delete the access keys without replacing them with other RAM user access keys in your program.</t>
    </r>
  </si>
  <si>
    <r>
      <rPr>
        <sz val="11"/>
        <color rgb="FF000000"/>
        <rFont val="Calibri"/>
      </rPr>
      <t>Perform the following to determine if the root account has access keys:</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Logon to Resource Access Management (RAM) console </t>
    </r>
    <r>
      <rPr>
        <sz val="11"/>
        <color rgb="FF0000FF"/>
        <rFont val="Calibri"/>
      </rPr>
      <t>https://ram.console.aliyun.com/overview</t>
    </r>
    <r>
      <rPr>
        <sz val="11"/>
        <color rgb="FF000000"/>
        <rFont val="Calibri"/>
      </rPr>
      <t xml:space="preserve"> by using your Alibaba Cloud account (root account).</t>
    </r>
    <r>
      <rPr>
        <sz val="11"/>
        <color rgb="FF000000"/>
        <rFont val="Calibri"/>
      </rPr>
      <t xml:space="preserve">
</t>
    </r>
    <r>
      <rPr>
        <sz val="11"/>
        <color rgb="FF000000"/>
        <rFont val="Calibri"/>
      </rPr>
      <t xml:space="preserve">- In the </t>
    </r>
    <r>
      <rPr>
        <b/>
        <sz val="11"/>
        <color rgb="FF000000"/>
        <rFont val="Calibri"/>
      </rPr>
      <t>left-side navigation</t>
    </r>
    <r>
      <rPr>
        <sz val="11"/>
        <color rgb="FF000000"/>
        <rFont val="Calibri"/>
      </rPr>
      <t xml:space="preserve"> pane, click </t>
    </r>
    <r>
      <rPr>
        <b/>
        <sz val="11"/>
        <color rgb="FF000000"/>
        <rFont val="Calibri"/>
      </rPr>
      <t>Overview</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Security Check</t>
    </r>
    <r>
      <rPr>
        <sz val="11"/>
        <color rgb="FF000000"/>
        <rFont val="Calibri"/>
      </rPr>
      <t xml:space="preserve"> section, make sure that </t>
    </r>
    <r>
      <rPr>
        <b/>
        <sz val="11"/>
        <color rgb="FF000000"/>
        <rFont val="Calibri"/>
      </rPr>
      <t>No AK for Root Account</t>
    </r>
    <r>
      <rPr>
        <sz val="11"/>
        <color rgb="FF000000"/>
        <rFont val="Calibri"/>
      </rPr>
      <t xml:space="preserve"> is marked as </t>
    </r>
    <r>
      <rPr>
        <b/>
        <sz val="11"/>
        <color rgb="FF000000"/>
        <rFont val="Calibri"/>
      </rPr>
      <t>Finished</t>
    </r>
    <r>
      <rPr>
        <sz val="11"/>
        <color rgb="FF000000"/>
        <rFont val="Calibri"/>
      </rPr>
      <t>.</t>
    </r>
  </si>
  <si>
    <r>
      <rPr>
        <sz val="11"/>
        <color rgb="FF000000"/>
        <rFont val="Calibri"/>
      </rPr>
      <t>By default, no access key is created for the root account.</t>
    </r>
  </si>
  <si>
    <t>1.3</t>
  </si>
  <si>
    <r>
      <rPr>
        <sz val="11"/>
        <rFont val="Calibri"/>
      </rPr>
      <t xml:space="preserve">Ensure MFA is enabled for the </t>
    </r>
    <r>
      <rPr>
        <sz val="11"/>
        <color rgb="FF000000"/>
        <rFont val="Calibri"/>
      </rPr>
      <t>"</t>
    </r>
    <r>
      <rPr>
        <b/>
        <sz val="11"/>
        <color rgb="FF000000"/>
        <rFont val="Calibri"/>
      </rPr>
      <t>root</t>
    </r>
    <r>
      <rPr>
        <sz val="11"/>
        <color rgb="FF000000"/>
        <rFont val="Calibri"/>
      </rPr>
      <t>"</t>
    </r>
    <r>
      <rPr>
        <sz val="11"/>
        <color rgb="FF000000"/>
        <rFont val="Calibri"/>
      </rPr>
      <t xml:space="preserve"> account</t>
    </r>
  </si>
  <si>
    <r>
      <rPr>
        <sz val="11"/>
        <color rgb="FF000000"/>
        <rFont val="Calibri"/>
      </rPr>
      <t>Perform the following to enable MFA for “root” account</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Logon to RAM console </t>
    </r>
    <r>
      <rPr>
        <sz val="11"/>
        <color rgb="FF0000FF"/>
        <rFont val="Calibri"/>
      </rPr>
      <t>(https://ram.console.aliyun.com/overview)</t>
    </r>
    <r>
      <rPr>
        <sz val="11"/>
        <color rgb="FF000000"/>
        <rFont val="Calibri"/>
      </rPr>
      <t xml:space="preserve"> by using your Alibaba Cloud account (root account).</t>
    </r>
    <r>
      <rPr>
        <sz val="11"/>
        <color rgb="FF000000"/>
        <rFont val="Calibri"/>
      </rPr>
      <t xml:space="preserve">
</t>
    </r>
    <r>
      <rPr>
        <sz val="11"/>
        <color rgb="FF000000"/>
        <rFont val="Calibri"/>
      </rPr>
      <t xml:space="preserve">-  Move the pointer over the account icon in the upper-right corner and click </t>
    </r>
    <r>
      <rPr>
        <b/>
        <sz val="11"/>
        <color rgb="FF000000"/>
        <rFont val="Calibri"/>
      </rPr>
      <t>Security Settings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Account Protection</t>
    </r>
    <r>
      <rPr>
        <sz val="11"/>
        <color rgb="FF000000"/>
        <rFont val="Calibri"/>
      </rPr>
      <t xml:space="preserve"> section, Click Edit.</t>
    </r>
    <r>
      <rPr>
        <sz val="11"/>
        <color rgb="FF000000"/>
        <rFont val="Calibri"/>
      </rPr>
      <t xml:space="preserve">
</t>
    </r>
    <r>
      <rPr>
        <sz val="11"/>
        <color rgb="FF000000"/>
        <rFont val="Calibri"/>
      </rPr>
      <t xml:space="preserve">-  On the displayed page, select a scenario and select </t>
    </r>
    <r>
      <rPr>
        <b/>
        <sz val="11"/>
        <color rgb="FF000000"/>
        <rFont val="Calibri"/>
      </rPr>
      <t>TOTP</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Submit</t>
    </r>
    <r>
      <rPr>
        <sz val="11"/>
        <color rgb="FF000000"/>
        <rFont val="Calibri"/>
      </rPr>
      <t>.</t>
    </r>
    <r>
      <rPr>
        <sz val="11"/>
        <color rgb="FF000000"/>
        <rFont val="Calibri"/>
      </rPr>
      <t xml:space="preserve">
</t>
    </r>
    <r>
      <rPr>
        <sz val="11"/>
        <color rgb="FF000000"/>
        <rFont val="Calibri"/>
      </rPr>
      <t xml:space="preserve">-  On the displayed page, click </t>
    </r>
    <r>
      <rPr>
        <b/>
        <sz val="11"/>
        <color rgb="FF000000"/>
        <rFont val="Calibri"/>
      </rPr>
      <t>Verify now</t>
    </r>
    <r>
      <rPr>
        <sz val="11"/>
        <color rgb="FF000000"/>
        <rFont val="Calibri"/>
      </rPr>
      <t>.</t>
    </r>
    <r>
      <rPr>
        <sz val="11"/>
        <color rgb="FF000000"/>
        <rFont val="Calibri"/>
      </rPr>
      <t xml:space="preserve">
</t>
    </r>
    <r>
      <rPr>
        <sz val="11"/>
        <color rgb="FF000000"/>
        <rFont val="Calibri"/>
      </rPr>
      <t xml:space="preserve">-  Enter the </t>
    </r>
    <r>
      <rPr>
        <b/>
        <sz val="11"/>
        <color rgb="FF000000"/>
        <rFont val="Calibri"/>
      </rPr>
      <t>verification code</t>
    </r>
    <r>
      <rPr>
        <sz val="11"/>
        <color rgb="FF000000"/>
        <rFont val="Calibri"/>
      </rPr>
      <t xml:space="preserve"> and click </t>
    </r>
    <r>
      <rPr>
        <b/>
        <sz val="11"/>
        <color rgb="FF000000"/>
        <rFont val="Calibri"/>
      </rPr>
      <t>Submit</t>
    </r>
    <r>
      <rPr>
        <sz val="11"/>
        <color rgb="FF000000"/>
        <rFont val="Calibri"/>
      </rPr>
      <t>.</t>
    </r>
    <r>
      <rPr>
        <sz val="11"/>
        <color rgb="FF000000"/>
        <rFont val="Calibri"/>
      </rPr>
      <t xml:space="preserve">
</t>
    </r>
    <r>
      <rPr>
        <sz val="11"/>
        <color rgb="FF000000"/>
        <rFont val="Calibri"/>
      </rPr>
      <t xml:space="preserve">-  Download and install a mobile application that supports </t>
    </r>
    <r>
      <rPr>
        <b/>
        <sz val="11"/>
        <color rgb="FF000000"/>
        <rFont val="Calibri"/>
      </rPr>
      <t>TOTP MFA</t>
    </r>
    <r>
      <rPr>
        <sz val="11"/>
        <color rgb="FF000000"/>
        <rFont val="Calibri"/>
      </rPr>
      <t>, such as Google Authenticator, on your mobile phone.</t>
    </r>
    <r>
      <rPr>
        <sz val="11"/>
        <color rgb="FF000000"/>
        <rFont val="Calibri"/>
      </rPr>
      <t xml:space="preserve">
</t>
    </r>
    <r>
      <rPr>
        <sz val="11"/>
        <color rgb="FF000000"/>
        <rFont val="Calibri"/>
      </rPr>
      <t xml:space="preserve">Note: If you already installed Google Authenticator, click </t>
    </r>
    <r>
      <rPr>
        <b/>
        <sz val="11"/>
        <color rgb="FF000000"/>
        <rFont val="Calibri"/>
      </rPr>
      <t>Next</t>
    </r>
    <r>
      <rPr>
        <sz val="11"/>
        <color rgb="FF000000"/>
        <rFont val="Calibri"/>
      </rPr>
      <t>.</t>
    </r>
    <r>
      <rPr>
        <sz val="11"/>
        <color rgb="FF000000"/>
        <rFont val="Calibri"/>
      </rPr>
      <t xml:space="preserve">
</t>
    </r>
    <r>
      <rPr>
        <sz val="11"/>
        <color rgb="FF000000"/>
        <rFont val="Calibri"/>
      </rPr>
      <t>-  For iOS: Install Google Authenticator from the App Store.</t>
    </r>
    <r>
      <rPr>
        <sz val="11"/>
        <color rgb="FF000000"/>
        <rFont val="Calibri"/>
      </rPr>
      <t xml:space="preserve">
</t>
    </r>
    <r>
      <rPr>
        <sz val="11"/>
        <color rgb="FF000000"/>
        <rFont val="Calibri"/>
      </rPr>
      <t>-  For Android: Install Google Authenticator from the Google Play Store.</t>
    </r>
    <r>
      <rPr>
        <sz val="11"/>
        <color rgb="FF000000"/>
        <rFont val="Calibri"/>
      </rPr>
      <t xml:space="preserve">
</t>
    </r>
    <r>
      <rPr>
        <sz val="11"/>
        <color rgb="FF000000"/>
        <rFont val="Calibri"/>
      </rPr>
      <t>Note: You need to install a QR code scanner from the Google Play Store for Google Authenticator to identify QR codes.</t>
    </r>
    <r>
      <rPr>
        <sz val="11"/>
        <color rgb="FF000000"/>
        <rFont val="Calibri"/>
      </rPr>
      <t xml:space="preserve">
</t>
    </r>
    <r>
      <rPr>
        <sz val="11"/>
        <color rgb="FF000000"/>
        <rFont val="Calibri"/>
      </rPr>
      <t xml:space="preserve">-  After you install Google Authenticator, go back to the </t>
    </r>
    <r>
      <rPr>
        <b/>
        <sz val="11"/>
        <color rgb="FF000000"/>
        <rFont val="Calibri"/>
      </rPr>
      <t>Identity Verification</t>
    </r>
    <r>
      <rPr>
        <sz val="11"/>
        <color rgb="FF000000"/>
        <rFont val="Calibri"/>
      </rPr>
      <t xml:space="preserve"> page and click </t>
    </r>
    <r>
      <rPr>
        <b/>
        <sz val="11"/>
        <color rgb="FF000000"/>
        <rFont val="Calibri"/>
      </rPr>
      <t>Next</t>
    </r>
    <r>
      <rPr>
        <sz val="11"/>
        <color rgb="FF000000"/>
        <rFont val="Calibri"/>
      </rPr>
      <t>.</t>
    </r>
    <r>
      <rPr>
        <sz val="11"/>
        <color rgb="FF000000"/>
        <rFont val="Calibri"/>
      </rPr>
      <t xml:space="preserve">
</t>
    </r>
    <r>
      <rPr>
        <sz val="11"/>
        <color rgb="FF000000"/>
        <rFont val="Calibri"/>
      </rPr>
      <t xml:space="preserve">-  Open Google Authenticator and tap </t>
    </r>
    <r>
      <rPr>
        <b/>
        <sz val="11"/>
        <color rgb="FF000000"/>
        <rFont val="Calibri"/>
      </rPr>
      <t>BEGIN SETUP</t>
    </r>
    <r>
      <rPr>
        <sz val="11"/>
        <color rgb="FF000000"/>
        <rFont val="Calibri"/>
      </rPr>
      <t>.</t>
    </r>
    <r>
      <rPr>
        <sz val="11"/>
        <color rgb="FF000000"/>
        <rFont val="Calibri"/>
      </rPr>
      <t xml:space="preserve">
</t>
    </r>
    <r>
      <rPr>
        <sz val="11"/>
        <color rgb="FF000000"/>
        <rFont val="Calibri"/>
      </rPr>
      <t xml:space="preserve">-  Tap Scan barcode and scan the QR code on the </t>
    </r>
    <r>
      <rPr>
        <b/>
        <sz val="11"/>
        <color rgb="FF000000"/>
        <rFont val="Calibri"/>
      </rPr>
      <t>Identity Verification</t>
    </r>
    <r>
      <rPr>
        <sz val="11"/>
        <color rgb="FF000000"/>
        <rFont val="Calibri"/>
      </rPr>
      <t xml:space="preserve"> page.</t>
    </r>
    <r>
      <rPr>
        <sz val="11"/>
        <color rgb="FF000000"/>
        <rFont val="Calibri"/>
      </rPr>
      <t xml:space="preserve">
</t>
    </r>
    <r>
      <rPr>
        <sz val="11"/>
        <color rgb="FF000000"/>
        <rFont val="Calibri"/>
      </rPr>
      <t xml:space="preserve">-  Tap </t>
    </r>
    <r>
      <rPr>
        <b/>
        <sz val="11"/>
        <color rgb="FF000000"/>
        <rFont val="Calibri"/>
      </rPr>
      <t>Manual</t>
    </r>
    <r>
      <rPr>
        <sz val="11"/>
        <color rgb="FF000000"/>
        <rFont val="Calibri"/>
      </rPr>
      <t xml:space="preserve"> entry, enter the username and key, and then tap the </t>
    </r>
    <r>
      <rPr>
        <b/>
        <sz val="11"/>
        <color rgb="FF000000"/>
        <rFont val="Calibri"/>
      </rPr>
      <t>check mark</t>
    </r>
    <r>
      <rPr>
        <sz val="11"/>
        <color rgb="FF000000"/>
        <rFont val="Calibri"/>
      </rPr>
      <t xml:space="preserve"> (√) icon.</t>
    </r>
    <r>
      <rPr>
        <sz val="11"/>
        <color rgb="FF000000"/>
        <rFont val="Calibri"/>
      </rPr>
      <t xml:space="preserve">
</t>
    </r>
    <r>
      <rPr>
        <sz val="11"/>
        <color rgb="FF000000"/>
        <rFont val="Calibri"/>
      </rPr>
      <t xml:space="preserve">Note: You can obtain the username and key by moving the pointer over </t>
    </r>
    <r>
      <rPr>
        <b/>
        <sz val="11"/>
        <color rgb="FF000000"/>
        <rFont val="Calibri"/>
      </rPr>
      <t>Scan failed</t>
    </r>
    <r>
      <rPr>
        <sz val="11"/>
        <color rgb="FF000000"/>
        <rFont val="Calibri"/>
      </rPr>
      <t xml:space="preserve"> on the </t>
    </r>
    <r>
      <rPr>
        <b/>
        <sz val="11"/>
        <color rgb="FF000000"/>
        <rFont val="Calibri"/>
      </rPr>
      <t>Identity Verification</t>
    </r>
    <r>
      <rPr>
        <sz val="11"/>
        <color rgb="FF000000"/>
        <rFont val="Calibri"/>
      </rPr>
      <t xml:space="preserve"> page.</t>
    </r>
    <r>
      <rPr>
        <sz val="11"/>
        <color rgb="FF000000"/>
        <rFont val="Calibri"/>
      </rPr>
      <t xml:space="preserve">
</t>
    </r>
    <r>
      <rPr>
        <sz val="11"/>
        <color rgb="FF000000"/>
        <rFont val="Calibri"/>
      </rPr>
      <t xml:space="preserve">-  On the </t>
    </r>
    <r>
      <rPr>
        <b/>
        <sz val="11"/>
        <color rgb="FF000000"/>
        <rFont val="Calibri"/>
      </rPr>
      <t>Identity Verification</t>
    </r>
    <r>
      <rPr>
        <sz val="11"/>
        <color rgb="FF000000"/>
        <rFont val="Calibri"/>
      </rPr>
      <t xml:space="preserve"> page, enter the 6-digit verification code obtained from Google Authenticator and click </t>
    </r>
    <r>
      <rPr>
        <b/>
        <sz val="11"/>
        <color rgb="FF000000"/>
        <rFont val="Calibri"/>
      </rPr>
      <t>Next</t>
    </r>
    <r>
      <rPr>
        <sz val="11"/>
        <color rgb="FF000000"/>
        <rFont val="Calibri"/>
      </rPr>
      <t>.</t>
    </r>
    <r>
      <rPr>
        <sz val="11"/>
        <color rgb="FF000000"/>
        <rFont val="Calibri"/>
      </rPr>
      <t xml:space="preserve">
</t>
    </r>
    <r>
      <rPr>
        <sz val="11"/>
        <color rgb="FF000000"/>
        <rFont val="Calibri"/>
      </rPr>
      <t>Note: The verification code is refreshed at an interval of 30 seconds.</t>
    </r>
  </si>
  <si>
    <r>
      <rPr>
        <sz val="11"/>
        <color rgb="FF000000"/>
        <rFont val="Calibri"/>
      </rPr>
      <t>With MFA enabled, anytime the “root” account logs on to Alibaba Cloud, it will be prompted for username and password followed by an authentication code from the virtual MFA device. It is recommended that MFA be enabled for the “root” user.</t>
    </r>
  </si>
  <si>
    <r>
      <rPr>
        <sz val="11"/>
        <color rgb="FF000000"/>
        <rFont val="Calibri"/>
      </rPr>
      <t>Perform the following to determine if an MFA device is enabled for the “root” account:</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Logon to RAM console </t>
    </r>
    <r>
      <rPr>
        <sz val="11"/>
        <color rgb="FF0000FF"/>
        <rFont val="Calibri"/>
      </rPr>
      <t>(https://ram.console.aliyun.com/overview)</t>
    </r>
    <r>
      <rPr>
        <sz val="11"/>
        <color rgb="FF000000"/>
        <rFont val="Calibri"/>
      </rPr>
      <t xml:space="preserve"> by using your Alibaba Cloud account (root account).</t>
    </r>
    <r>
      <rPr>
        <sz val="11"/>
        <color rgb="FF000000"/>
        <rFont val="Calibri"/>
      </rPr>
      <t xml:space="preserve">
</t>
    </r>
    <r>
      <rPr>
        <sz val="11"/>
        <color rgb="FF000000"/>
        <rFont val="Calibri"/>
      </rPr>
      <t xml:space="preserve">- In the </t>
    </r>
    <r>
      <rPr>
        <b/>
        <sz val="11"/>
        <color rgb="FF000000"/>
        <rFont val="Calibri"/>
      </rPr>
      <t>left-side navigation</t>
    </r>
    <r>
      <rPr>
        <sz val="11"/>
        <color rgb="FF000000"/>
        <rFont val="Calibri"/>
      </rPr>
      <t xml:space="preserve"> pane, click </t>
    </r>
    <r>
      <rPr>
        <b/>
        <sz val="11"/>
        <color rgb="FF000000"/>
        <rFont val="Calibri"/>
      </rPr>
      <t>Overview</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Security Check</t>
    </r>
    <r>
      <rPr>
        <sz val="11"/>
        <color rgb="FF000000"/>
        <rFont val="Calibri"/>
      </rPr>
      <t xml:space="preserve"> section, make sure that </t>
    </r>
    <r>
      <rPr>
        <b/>
        <sz val="11"/>
        <color rgb="FF000000"/>
        <rFont val="Calibri"/>
      </rPr>
      <t>Enable MFA for Root Account</t>
    </r>
    <r>
      <rPr>
        <sz val="11"/>
        <color rgb="FF000000"/>
        <rFont val="Calibri"/>
      </rPr>
      <t xml:space="preserve"> is marked as </t>
    </r>
    <r>
      <rPr>
        <b/>
        <sz val="11"/>
        <color rgb="FF000000"/>
        <rFont val="Calibri"/>
      </rPr>
      <t>Finished</t>
    </r>
    <r>
      <rPr>
        <sz val="11"/>
        <color rgb="FF000000"/>
        <rFont val="Calibri"/>
      </rPr>
      <t>.</t>
    </r>
  </si>
  <si>
    <t>1.4</t>
  </si>
  <si>
    <r>
      <rPr>
        <sz val="11"/>
        <rFont val="Calibri"/>
      </rPr>
      <t>Ensure that multi-factor authentication is enabled for all RAM users that have a console password</t>
    </r>
  </si>
  <si>
    <t>Automated</t>
  </si>
  <si>
    <r>
      <rPr>
        <sz val="11"/>
        <color rgb="FF000000"/>
        <rFont val="Calibri"/>
      </rPr>
      <t>Perform the following to determine if an MFA device is enabled for all RAM users having a console password:</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Logon to RAM console </t>
    </r>
    <r>
      <rPr>
        <sz val="11"/>
        <color rgb="FF0000FF"/>
        <rFont val="Calibri"/>
      </rPr>
      <t>(https://ram.console.aliyun.com/overview)</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Identities &gt; Users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User Logon Name/Display Name</t>
    </r>
    <r>
      <rPr>
        <sz val="11"/>
        <color rgb="FF000000"/>
        <rFont val="Calibri"/>
      </rPr>
      <t xml:space="preserve"> column, click the username of each RAM user.</t>
    </r>
    <r>
      <rPr>
        <sz val="11"/>
        <color rgb="FF000000"/>
        <rFont val="Calibri"/>
      </rPr>
      <t xml:space="preserve">
</t>
    </r>
    <r>
      <rPr>
        <sz val="11"/>
        <color rgb="FF000000"/>
        <rFont val="Calibri"/>
      </rPr>
      <t xml:space="preserve">-  In the </t>
    </r>
    <r>
      <rPr>
        <b/>
        <sz val="11"/>
        <color rgb="FF000000"/>
        <rFont val="Calibri"/>
      </rPr>
      <t>Console Logon Management</t>
    </r>
    <r>
      <rPr>
        <sz val="11"/>
        <color rgb="FF000000"/>
        <rFont val="Calibri"/>
      </rPr>
      <t xml:space="preserve"> section, click </t>
    </r>
    <r>
      <rPr>
        <b/>
        <sz val="11"/>
        <color rgb="FF000000"/>
        <rFont val="Calibri"/>
      </rPr>
      <t>Modify Logon 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Enabled</t>
    </r>
    <r>
      <rPr>
        <sz val="11"/>
        <color rgb="FF000000"/>
        <rFont val="Calibri"/>
      </rPr>
      <t xml:space="preserve"> for </t>
    </r>
    <r>
      <rPr>
        <b/>
        <sz val="11"/>
        <color rgb="FF000000"/>
        <rFont val="Calibri"/>
      </rPr>
      <t>Console Password Logon</t>
    </r>
    <r>
      <rPr>
        <sz val="11"/>
        <color rgb="FF000000"/>
        <rFont val="Calibri"/>
      </rPr>
      <t xml:space="preserve">, and </t>
    </r>
    <r>
      <rPr>
        <b/>
        <sz val="11"/>
        <color rgb="FF000000"/>
        <rFont val="Calibri"/>
      </rPr>
      <t>Required for Enable MFA</t>
    </r>
    <r>
      <rPr>
        <sz val="11"/>
        <color rgb="FF000000"/>
        <rFont val="Calibri"/>
      </rPr>
      <t>.</t>
    </r>
    <r>
      <rPr>
        <sz val="11"/>
        <color rgb="FF000000"/>
        <rFont val="Calibri"/>
      </rPr>
      <t xml:space="preserve">
</t>
    </r>
    <r>
      <rPr>
        <sz val="11"/>
        <color rgb="FF000000"/>
        <rFont val="Calibri"/>
      </rPr>
      <t xml:space="preserve">Note: After you select </t>
    </r>
    <r>
      <rPr>
        <b/>
        <sz val="11"/>
        <color rgb="FF000000"/>
        <rFont val="Calibri"/>
      </rPr>
      <t>Enabled for Console Password Logon</t>
    </r>
    <r>
      <rPr>
        <sz val="11"/>
        <color rgb="FF000000"/>
        <rFont val="Calibri"/>
      </rPr>
      <t xml:space="preserve">, and </t>
    </r>
    <r>
      <rPr>
        <b/>
        <sz val="11"/>
        <color rgb="FF000000"/>
        <rFont val="Calibri"/>
      </rPr>
      <t>Required for Enable MFA</t>
    </r>
    <r>
      <rPr>
        <sz val="11"/>
        <color rgb="FF000000"/>
        <rFont val="Calibri"/>
      </rPr>
      <t xml:space="preserve"> when modifying the logon settings of a RAM user, the user can go to step 7 when logging on to the RAM console for the first time.</t>
    </r>
    <r>
      <rPr>
        <sz val="11"/>
        <color rgb="FF000000"/>
        <rFont val="Calibri"/>
      </rPr>
      <t xml:space="preserve">
</t>
    </r>
    <r>
      <rPr>
        <sz val="11"/>
        <color rgb="FF000000"/>
        <rFont val="Calibri"/>
      </rPr>
      <t xml:space="preserve">-  In the MFA Device section, click </t>
    </r>
    <r>
      <rPr>
        <b/>
        <sz val="11"/>
        <color rgb="FF000000"/>
        <rFont val="Calibri"/>
      </rPr>
      <t>Enable the device</t>
    </r>
    <r>
      <rPr>
        <sz val="11"/>
        <color rgb="FF000000"/>
        <rFont val="Calibri"/>
      </rPr>
      <t>.</t>
    </r>
    <r>
      <rPr>
        <sz val="11"/>
        <color rgb="FF000000"/>
        <rFont val="Calibri"/>
      </rPr>
      <t xml:space="preserve">
</t>
    </r>
    <r>
      <rPr>
        <sz val="11"/>
        <color rgb="FF000000"/>
        <rFont val="Calibri"/>
      </rPr>
      <t>-  Download and install Google Authenticator on your mobile phone.</t>
    </r>
    <r>
      <rPr>
        <sz val="11"/>
        <color rgb="FF000000"/>
        <rFont val="Calibri"/>
      </rPr>
      <t xml:space="preserve">
</t>
    </r>
    <r>
      <rPr>
        <sz val="11"/>
        <color rgb="FF000000"/>
        <rFont val="Calibri"/>
      </rPr>
      <t>-  For iOS: Install Google Authenticator from the App Store.</t>
    </r>
    <r>
      <rPr>
        <sz val="11"/>
        <color rgb="FF000000"/>
        <rFont val="Calibri"/>
      </rPr>
      <t xml:space="preserve">
</t>
    </r>
    <r>
      <rPr>
        <sz val="11"/>
        <color rgb="FF000000"/>
        <rFont val="Calibri"/>
      </rPr>
      <t>-  For Android: Install Google Authenticator from the Google Play Store.</t>
    </r>
    <r>
      <rPr>
        <sz val="11"/>
        <color rgb="FF000000"/>
        <rFont val="Calibri"/>
      </rPr>
      <t xml:space="preserve">
</t>
    </r>
    <r>
      <rPr>
        <sz val="11"/>
        <color rgb="FF000000"/>
        <rFont val="Calibri"/>
      </rPr>
      <t>Note: You need to install a QR code scanner from the Google Play Store for Google Authenticator to identify QR codes.</t>
    </r>
    <r>
      <rPr>
        <sz val="11"/>
        <color rgb="FF000000"/>
        <rFont val="Calibri"/>
      </rPr>
      <t xml:space="preserve">
</t>
    </r>
    <r>
      <rPr>
        <sz val="11"/>
        <color rgb="FF000000"/>
        <rFont val="Calibri"/>
      </rPr>
      <t xml:space="preserve">-  Open Google Authenticator and tap </t>
    </r>
    <r>
      <rPr>
        <b/>
        <sz val="11"/>
        <color rgb="FF000000"/>
        <rFont val="Calibri"/>
      </rPr>
      <t>BEGIN SETUP</t>
    </r>
    <r>
      <rPr>
        <sz val="11"/>
        <color rgb="FF000000"/>
        <rFont val="Calibri"/>
      </rPr>
      <t>.</t>
    </r>
    <r>
      <rPr>
        <sz val="11"/>
        <color rgb="FF000000"/>
        <rFont val="Calibri"/>
      </rPr>
      <t xml:space="preserve">
</t>
    </r>
    <r>
      <rPr>
        <sz val="11"/>
        <color rgb="FF000000"/>
        <rFont val="Calibri"/>
      </rPr>
      <t xml:space="preserve">-  Tap Scan barcode and scan the QR code displayed on the </t>
    </r>
    <r>
      <rPr>
        <b/>
        <sz val="11"/>
        <color rgb="FF000000"/>
        <rFont val="Calibri"/>
      </rPr>
      <t>Scan the code</t>
    </r>
    <r>
      <rPr>
        <sz val="11"/>
        <color rgb="FF000000"/>
        <rFont val="Calibri"/>
      </rPr>
      <t xml:space="preserve"> tab in the console.</t>
    </r>
    <r>
      <rPr>
        <sz val="11"/>
        <color rgb="FF000000"/>
        <rFont val="Calibri"/>
      </rPr>
      <t xml:space="preserve">
</t>
    </r>
    <r>
      <rPr>
        <sz val="11"/>
        <color rgb="FF000000"/>
        <rFont val="Calibri"/>
      </rPr>
      <t xml:space="preserve">-  Tap </t>
    </r>
    <r>
      <rPr>
        <b/>
        <sz val="11"/>
        <color rgb="FF000000"/>
        <rFont val="Calibri"/>
      </rPr>
      <t>Manual entry</t>
    </r>
    <r>
      <rPr>
        <sz val="11"/>
        <color rgb="FF000000"/>
        <rFont val="Calibri"/>
      </rPr>
      <t xml:space="preserve">, enter the username and key, and then tap the </t>
    </r>
    <r>
      <rPr>
        <b/>
        <sz val="11"/>
        <color rgb="FF000000"/>
        <rFont val="Calibri"/>
      </rPr>
      <t>check mark</t>
    </r>
    <r>
      <rPr>
        <sz val="11"/>
        <color rgb="FF000000"/>
        <rFont val="Calibri"/>
      </rPr>
      <t xml:space="preserve"> (√) icon.</t>
    </r>
    <r>
      <rPr>
        <sz val="11"/>
        <color rgb="FF000000"/>
        <rFont val="Calibri"/>
      </rPr>
      <t xml:space="preserve">
</t>
    </r>
    <r>
      <rPr>
        <sz val="11"/>
        <color rgb="FF000000"/>
        <rFont val="Calibri"/>
      </rPr>
      <t xml:space="preserve">Note: You can obtain the username and key from the </t>
    </r>
    <r>
      <rPr>
        <b/>
        <sz val="11"/>
        <color rgb="FF000000"/>
        <rFont val="Calibri"/>
      </rPr>
      <t>Retrieval manually enter information</t>
    </r>
    <r>
      <rPr>
        <sz val="11"/>
        <color rgb="FF000000"/>
        <rFont val="Calibri"/>
      </rPr>
      <t xml:space="preserve"> tab in the console.</t>
    </r>
    <r>
      <rPr>
        <sz val="11"/>
        <color rgb="FF000000"/>
        <rFont val="Calibri"/>
      </rPr>
      <t xml:space="preserve">
</t>
    </r>
    <r>
      <rPr>
        <sz val="11"/>
        <color rgb="FF000000"/>
        <rFont val="Calibri"/>
      </rPr>
      <t xml:space="preserve">-  On the </t>
    </r>
    <r>
      <rPr>
        <b/>
        <sz val="11"/>
        <color rgb="FF000000"/>
        <rFont val="Calibri"/>
      </rPr>
      <t>Scan the code</t>
    </r>
    <r>
      <rPr>
        <sz val="11"/>
        <color rgb="FF000000"/>
        <rFont val="Calibri"/>
      </rPr>
      <t xml:space="preserve"> tab, enter the two consecutive security codes obtained from Google Authenticator and click </t>
    </r>
    <r>
      <rPr>
        <b/>
        <sz val="11"/>
        <color rgb="FF000000"/>
        <rFont val="Calibri"/>
      </rPr>
      <t>Enable</t>
    </r>
    <r>
      <rPr>
        <sz val="11"/>
        <color rgb="FF000000"/>
        <rFont val="Calibri"/>
      </rPr>
      <t>.</t>
    </r>
    <r>
      <rPr>
        <sz val="11"/>
        <color rgb="FF000000"/>
        <rFont val="Calibri"/>
      </rPr>
      <t xml:space="preserve">
</t>
    </r>
    <r>
      <rPr>
        <sz val="11"/>
        <color rgb="FF000000"/>
        <rFont val="Calibri"/>
      </rPr>
      <t>Note: The security code is refreshed at an interval of 30 seconds.</t>
    </r>
    <r>
      <rPr>
        <sz val="11"/>
        <color rgb="FF000000"/>
        <rFont val="Calibri"/>
      </rPr>
      <t xml:space="preserve">
</t>
    </r>
    <r>
      <rPr>
        <sz val="11"/>
        <color rgb="FF000000"/>
        <rFont val="Calibri"/>
      </rPr>
      <t>For more information, see Enable an MFA device for a RAM user.</t>
    </r>
  </si>
  <si>
    <r>
      <rPr>
        <sz val="11"/>
        <color rgb="FF000000"/>
        <rFont val="Calibri"/>
      </rPr>
      <t>Multi-Factor Authentication (MFA) adds an extra layer of protection on top of a username and password. With MFA enabled, when a user logs on to Alibaba Cloud, they will be prompted for their user name and password followed by an authentication code from their virtual MFA device. It is recommended that MFA be enabled for all users that have a console password.</t>
    </r>
  </si>
  <si>
    <r>
      <rPr>
        <sz val="11"/>
        <color rgb="FF000000"/>
        <rFont val="Calibri"/>
      </rPr>
      <t>Perform the following to determine if an MFA device is enabled for all RAM users having a console password:</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Logon to RAM console </t>
    </r>
    <r>
      <rPr>
        <sz val="11"/>
        <color rgb="FF0000FF"/>
        <rFont val="Calibri"/>
      </rPr>
      <t>(https://ram.console.aliyun.com/overview)</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Identities &gt; Users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User Logon Name/Display Name</t>
    </r>
    <r>
      <rPr>
        <sz val="11"/>
        <color rgb="FF000000"/>
        <rFont val="Calibri"/>
      </rPr>
      <t xml:space="preserve"> column, click the username of each RAM user.</t>
    </r>
    <r>
      <rPr>
        <sz val="11"/>
        <color rgb="FF000000"/>
        <rFont val="Calibri"/>
      </rPr>
      <t xml:space="preserve">
</t>
    </r>
    <r>
      <rPr>
        <sz val="11"/>
        <color rgb="FF000000"/>
        <rFont val="Calibri"/>
      </rPr>
      <t xml:space="preserve">- In the </t>
    </r>
    <r>
      <rPr>
        <b/>
        <sz val="11"/>
        <color rgb="FF000000"/>
        <rFont val="Calibri"/>
      </rPr>
      <t>Console Logon Management</t>
    </r>
    <r>
      <rPr>
        <sz val="11"/>
        <color rgb="FF000000"/>
        <rFont val="Calibri"/>
      </rPr>
      <t xml:space="preserve"> section, if </t>
    </r>
    <r>
      <rPr>
        <b/>
        <sz val="11"/>
        <color rgb="FF000000"/>
        <rFont val="Calibri"/>
      </rPr>
      <t>Console Access</t>
    </r>
    <r>
      <rPr>
        <sz val="11"/>
        <color rgb="FF000000"/>
        <rFont val="Calibri"/>
      </rPr>
      <t xml:space="preserve"> is set to </t>
    </r>
    <r>
      <rPr>
        <b/>
        <sz val="11"/>
        <color rgb="FF000000"/>
        <rFont val="Calibri"/>
      </rPr>
      <t>Enabled</t>
    </r>
    <r>
      <rPr>
        <sz val="11"/>
        <color rgb="FF000000"/>
        <rFont val="Calibri"/>
      </rPr>
      <t xml:space="preserve">, make sure that </t>
    </r>
    <r>
      <rPr>
        <b/>
        <sz val="11"/>
        <color rgb="FF000000"/>
        <rFont val="Calibri"/>
      </rPr>
      <t>Required to Enable MFA</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0000"/>
        <rFont val="Calibri"/>
      </rPr>
      <t>Using the CLI</t>
    </r>
    <r>
      <rPr>
        <sz val="11"/>
        <color rgb="FF000000"/>
        <rFont val="Calibri"/>
      </rPr>
      <t xml:space="preserve">
</t>
    </r>
    <r>
      <rPr>
        <sz val="11"/>
        <color rgb="FF000000"/>
        <rFont val="Calibri"/>
      </rPr>
      <t>Run the following command to determine if an MFA device is enabled for a RAM user:</t>
    </r>
    <r>
      <rPr>
        <sz val="11"/>
        <color rgb="FF000000"/>
        <rFont val="Calibri"/>
      </rPr>
      <t xml:space="preserve">
</t>
    </r>
    <r>
      <rPr>
        <sz val="11"/>
        <color rgb="FF006096"/>
        <rFont val="Roboto Condensed"/>
      </rPr>
      <t>aliyun ram GetUserMFAInfo --UserName &lt;ram_user&gt;</t>
    </r>
    <r>
      <rPr>
        <sz val="11"/>
        <color rgb="FF006096"/>
        <rFont val="Roboto Condensed"/>
      </rPr>
      <t xml:space="preserve">
</t>
    </r>
    <r>
      <rPr>
        <sz val="11"/>
        <color rgb="FF000000"/>
        <rFont val="Calibri"/>
      </rPr>
      <t xml:space="preserve">
</t>
    </r>
    <r>
      <rPr>
        <sz val="11"/>
        <color rgb="FF000000"/>
        <rFont val="Calibri"/>
      </rPr>
      <t>Note: If an error is reported, no MFA device is enabled for the RAM user.</t>
    </r>
  </si>
  <si>
    <r>
      <rPr>
        <sz val="11"/>
        <color rgb="FF000000"/>
        <rFont val="Calibri"/>
      </rPr>
      <t>MFA is enabled by default for RAM users</t>
    </r>
  </si>
  <si>
    <t>1.5</t>
  </si>
  <si>
    <r>
      <rPr>
        <sz val="11"/>
        <rFont val="Calibri"/>
      </rPr>
      <t>Ensure users not logged on for 90 days or longer are disabled for console logon</t>
    </r>
  </si>
  <si>
    <r>
      <rPr>
        <sz val="11"/>
        <color rgb="FF000000"/>
        <rFont val="Calibri"/>
      </rPr>
      <t>Perform the following to disable console logon for a user:</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Logon to RAM console </t>
    </r>
    <r>
      <rPr>
        <sz val="11"/>
        <color rgb="FF0000FF"/>
        <rFont val="Calibri"/>
      </rPr>
      <t>(https://ram.console.aliyun.com/overview)</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Identities &gt; Users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User Logon Name/Display Name</t>
    </r>
    <r>
      <rPr>
        <sz val="11"/>
        <color rgb="FF000000"/>
        <rFont val="Calibri"/>
      </rPr>
      <t xml:space="preserve"> column, click the username of the target RAM user.</t>
    </r>
    <r>
      <rPr>
        <sz val="11"/>
        <color rgb="FF000000"/>
        <rFont val="Calibri"/>
      </rPr>
      <t xml:space="preserve">
</t>
    </r>
    <r>
      <rPr>
        <sz val="11"/>
        <color rgb="FF000000"/>
        <rFont val="Calibri"/>
      </rPr>
      <t xml:space="preserve">- In the </t>
    </r>
    <r>
      <rPr>
        <b/>
        <sz val="11"/>
        <color rgb="FF000000"/>
        <rFont val="Calibri"/>
      </rPr>
      <t>Console Logon Management</t>
    </r>
    <r>
      <rPr>
        <sz val="11"/>
        <color rgb="FF000000"/>
        <rFont val="Calibri"/>
      </rPr>
      <t xml:space="preserve"> section, click </t>
    </r>
    <r>
      <rPr>
        <b/>
        <sz val="11"/>
        <color rgb="FF000000"/>
        <rFont val="Calibri"/>
      </rPr>
      <t>Modify Logon Settings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Console Password Logon</t>
    </r>
    <r>
      <rPr>
        <sz val="11"/>
        <color rgb="FF000000"/>
        <rFont val="Calibri"/>
      </rPr>
      <t xml:space="preserve"> section, select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b/>
        <sz val="11"/>
        <color rgb="FF000000"/>
        <rFont val="Calibri"/>
      </rPr>
      <t>Using the CLI</t>
    </r>
    <r>
      <rPr>
        <sz val="11"/>
        <color rgb="FF000000"/>
        <rFont val="Calibri"/>
      </rPr>
      <t xml:space="preserve">
</t>
    </r>
    <r>
      <rPr>
        <sz val="11"/>
        <color rgb="FF006096"/>
        <rFont val="Roboto Condensed"/>
      </rPr>
      <t>aliyun ram DeleteLoginProfile --UserName &lt;ram_user&gt;</t>
    </r>
    <r>
      <rPr>
        <sz val="11"/>
        <color rgb="FF006096"/>
        <rFont val="Roboto Condensed"/>
      </rPr>
      <t xml:space="preserve">
</t>
    </r>
  </si>
  <si>
    <r>
      <rPr>
        <sz val="11"/>
        <color rgb="FF000000"/>
        <rFont val="Calibri"/>
      </rPr>
      <t>Alibaba Cloud RAM users can logon to Alibaba Cloud console by using their user name and password. If a user has not logged on for 90 days or longer, it is recommended to disable the console access of the user.</t>
    </r>
  </si>
  <si>
    <r>
      <rPr>
        <sz val="11"/>
        <color rgb="FF000000"/>
        <rFont val="Calibri"/>
      </rPr>
      <t>RAM users who still need to log on to the management console or other Alibaba Cloud sites may encounter logon failure.</t>
    </r>
  </si>
  <si>
    <r>
      <rPr>
        <sz val="11"/>
        <color rgb="FF000000"/>
        <rFont val="Calibri"/>
      </rPr>
      <t>Perform the following to determine if a user has not logged on for 90 days or longer:</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Logon RAM console </t>
    </r>
    <r>
      <rPr>
        <sz val="11"/>
        <color rgb="FF0000FF"/>
        <rFont val="Calibri"/>
      </rPr>
      <t>(https://ram.console.aliyun.com/overview)</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Identities &gt; Users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User Logon Name/Display Name</t>
    </r>
    <r>
      <rPr>
        <sz val="11"/>
        <color rgb="FF000000"/>
        <rFont val="Calibri"/>
      </rPr>
      <t xml:space="preserve"> column, click the username of each RAM user.</t>
    </r>
    <r>
      <rPr>
        <sz val="11"/>
        <color rgb="FF000000"/>
        <rFont val="Calibri"/>
      </rPr>
      <t xml:space="preserve">
</t>
    </r>
    <r>
      <rPr>
        <sz val="11"/>
        <color rgb="FF000000"/>
        <rFont val="Calibri"/>
      </rPr>
      <t xml:space="preserve">- In the </t>
    </r>
    <r>
      <rPr>
        <b/>
        <sz val="11"/>
        <color rgb="FF000000"/>
        <rFont val="Calibri"/>
      </rPr>
      <t>Console Logon Management</t>
    </r>
    <r>
      <rPr>
        <sz val="11"/>
        <color rgb="FF000000"/>
        <rFont val="Calibri"/>
      </rPr>
      <t xml:space="preserve"> section, check the latest logon time of each user in the </t>
    </r>
    <r>
      <rPr>
        <b/>
        <sz val="11"/>
        <color rgb="FF000000"/>
        <rFont val="Calibri"/>
      </rPr>
      <t>Last Console Logon</t>
    </r>
    <r>
      <rPr>
        <sz val="11"/>
        <color rgb="FF000000"/>
        <rFont val="Calibri"/>
      </rPr>
      <t xml:space="preserve"> field.</t>
    </r>
    <r>
      <rPr>
        <sz val="11"/>
        <color rgb="FF000000"/>
        <rFont val="Calibri"/>
      </rPr>
      <t xml:space="preserve">
</t>
    </r>
    <r>
      <rPr>
        <sz val="11"/>
        <color rgb="FF000000"/>
        <rFont val="Calibri"/>
      </rPr>
      <t>- Make sure that each user does not have a last console logon time dated earlier than 90 days ago.</t>
    </r>
  </si>
  <si>
    <t>1.6</t>
  </si>
  <si>
    <r>
      <rPr>
        <sz val="11"/>
        <rFont val="Calibri"/>
      </rPr>
      <t>Ensure access keys are rotated every 90 days or less</t>
    </r>
  </si>
  <si>
    <r>
      <rPr>
        <sz val="11"/>
        <color rgb="FF000000"/>
        <rFont val="Calibri"/>
      </rPr>
      <t>Perform the following to disable and delete access keys:</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Logon to RAM console </t>
    </r>
    <r>
      <rPr>
        <sz val="11"/>
        <color rgb="FF0000FF"/>
        <rFont val="Calibri"/>
      </rPr>
      <t>(https://ram.console.aliyun.com/overview)</t>
    </r>
    <r>
      <rPr>
        <sz val="11"/>
        <color rgb="FF000000"/>
        <rFont val="Calibri"/>
      </rPr>
      <t>.</t>
    </r>
    <r>
      <rPr>
        <sz val="11"/>
        <color rgb="FF000000"/>
        <rFont val="Calibri"/>
      </rPr>
      <t xml:space="preserve">
</t>
    </r>
    <r>
      <rPr>
        <sz val="11"/>
        <color rgb="FF000000"/>
        <rFont val="Calibri"/>
      </rPr>
      <t xml:space="preserve">-  In the left-side navigation pane, click </t>
    </r>
    <r>
      <rPr>
        <b/>
        <sz val="11"/>
        <color rgb="FF000000"/>
        <rFont val="Calibri"/>
      </rPr>
      <t>Users</t>
    </r>
    <r>
      <rPr>
        <sz val="11"/>
        <color rgb="FF000000"/>
        <rFont val="Calibri"/>
      </rPr>
      <t xml:space="preserve"> under </t>
    </r>
    <r>
      <rPr>
        <b/>
        <sz val="11"/>
        <color rgb="FF000000"/>
        <rFont val="Calibri"/>
      </rPr>
      <t>Identities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User Logon Name/Display Name</t>
    </r>
    <r>
      <rPr>
        <sz val="11"/>
        <color rgb="FF000000"/>
        <rFont val="Calibri"/>
      </rPr>
      <t xml:space="preserve"> column, click the username of the target RAM user.</t>
    </r>
    <r>
      <rPr>
        <sz val="11"/>
        <color rgb="FF000000"/>
        <rFont val="Calibri"/>
      </rPr>
      <t xml:space="preserve">
</t>
    </r>
    <r>
      <rPr>
        <sz val="11"/>
        <color rgb="FF000000"/>
        <rFont val="Calibri"/>
      </rPr>
      <t xml:space="preserve">-  In the </t>
    </r>
    <r>
      <rPr>
        <b/>
        <sz val="11"/>
        <color rgb="FF000000"/>
        <rFont val="Calibri"/>
      </rPr>
      <t>User AccessKeys</t>
    </r>
    <r>
      <rPr>
        <sz val="11"/>
        <color rgb="FF000000"/>
        <rFont val="Calibri"/>
      </rPr>
      <t xml:space="preserve"> section, click </t>
    </r>
    <r>
      <rPr>
        <b/>
        <sz val="11"/>
        <color rgb="FF000000"/>
        <rFont val="Calibri"/>
      </rPr>
      <t>Create AccessKey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to create a new AccessKy pair for rotation.</t>
    </r>
    <r>
      <rPr>
        <sz val="11"/>
        <color rgb="FF000000"/>
        <rFont val="Calibri"/>
      </rPr>
      <t xml:space="preserve">
</t>
    </r>
    <r>
      <rPr>
        <sz val="11"/>
        <color rgb="FF000000"/>
        <rFont val="Calibri"/>
      </rPr>
      <t>-  Update all applications and systems to use the new AccessKey pair.</t>
    </r>
    <r>
      <rPr>
        <sz val="11"/>
        <color rgb="FF000000"/>
        <rFont val="Calibri"/>
      </rPr>
      <t xml:space="preserve">
</t>
    </r>
    <r>
      <rPr>
        <sz val="11"/>
        <color rgb="FF000000"/>
        <rFont val="Calibri"/>
      </rPr>
      <t>-  Disable the original AccessKey pair by following below steps:</t>
    </r>
    <r>
      <rPr>
        <sz val="11"/>
        <color rgb="FF000000"/>
        <rFont val="Calibri"/>
      </rPr>
      <t xml:space="preserve">
</t>
    </r>
    <r>
      <rPr>
        <sz val="11"/>
        <color rgb="FF000000"/>
        <rFont val="Calibri"/>
      </rPr>
      <t xml:space="preserve">a) Log on to RAM console </t>
    </r>
    <r>
      <rPr>
        <sz val="11"/>
        <color rgb="FF0000FF"/>
        <rFont val="Calibri"/>
      </rPr>
      <t>(https://ram.console.aliyun.com/overview)</t>
    </r>
    <r>
      <rPr>
        <sz val="11"/>
        <color rgb="FF000000"/>
        <rFont val="Calibri"/>
      </rPr>
      <t>.</t>
    </r>
    <r>
      <rPr>
        <sz val="11"/>
        <color rgb="FF000000"/>
        <rFont val="Calibri"/>
      </rPr>
      <t xml:space="preserve">
</t>
    </r>
    <r>
      <rPr>
        <sz val="11"/>
        <color rgb="FF000000"/>
        <rFont val="Calibri"/>
      </rPr>
      <t xml:space="preserve">b) In the left-side navigation pane, click </t>
    </r>
    <r>
      <rPr>
        <b/>
        <sz val="11"/>
        <color rgb="FF000000"/>
        <rFont val="Calibri"/>
      </rPr>
      <t>Users</t>
    </r>
    <r>
      <rPr>
        <sz val="11"/>
        <color rgb="FF000000"/>
        <rFont val="Calibri"/>
      </rPr>
      <t xml:space="preserve"> under </t>
    </r>
    <r>
      <rPr>
        <b/>
        <sz val="11"/>
        <color rgb="FF000000"/>
        <rFont val="Calibri"/>
      </rPr>
      <t>Identities</t>
    </r>
    <r>
      <rPr>
        <sz val="11"/>
        <color rgb="FF000000"/>
        <rFont val="Calibri"/>
      </rPr>
      <t>.</t>
    </r>
    <r>
      <rPr>
        <sz val="11"/>
        <color rgb="FF000000"/>
        <rFont val="Calibri"/>
      </rPr>
      <t xml:space="preserve">
</t>
    </r>
    <r>
      <rPr>
        <sz val="11"/>
        <color rgb="FF000000"/>
        <rFont val="Calibri"/>
      </rPr>
      <t xml:space="preserve">c) On the </t>
    </r>
    <r>
      <rPr>
        <b/>
        <sz val="11"/>
        <color rgb="FF000000"/>
        <rFont val="Calibri"/>
      </rPr>
      <t>Users</t>
    </r>
    <r>
      <rPr>
        <sz val="11"/>
        <color rgb="FF000000"/>
        <rFont val="Calibri"/>
      </rPr>
      <t xml:space="preserve"> page, click username of the target RAM user in the </t>
    </r>
    <r>
      <rPr>
        <b/>
        <sz val="11"/>
        <color rgb="FF000000"/>
        <rFont val="Calibri"/>
      </rPr>
      <t>User Logon Name/Display Name</t>
    </r>
    <r>
      <rPr>
        <sz val="11"/>
        <color rgb="FF000000"/>
        <rFont val="Calibri"/>
      </rPr>
      <t xml:space="preserve"> column.</t>
    </r>
    <r>
      <rPr>
        <sz val="11"/>
        <color rgb="FF000000"/>
        <rFont val="Calibri"/>
      </rPr>
      <t xml:space="preserve">
</t>
    </r>
    <r>
      <rPr>
        <sz val="11"/>
        <color rgb="FF000000"/>
        <rFont val="Calibri"/>
      </rPr>
      <t xml:space="preserve">d) In the </t>
    </r>
    <r>
      <rPr>
        <b/>
        <sz val="11"/>
        <color rgb="FF000000"/>
        <rFont val="Calibri"/>
      </rPr>
      <t>User AccessKeys</t>
    </r>
    <r>
      <rPr>
        <sz val="11"/>
        <color rgb="FF000000"/>
        <rFont val="Calibri"/>
      </rPr>
      <t xml:space="preserve"> section, find the target AccessKey pair and click </t>
    </r>
    <r>
      <rPr>
        <b/>
        <sz val="11"/>
        <color rgb="FF000000"/>
        <rFont val="Calibri"/>
      </rPr>
      <t>Disable</t>
    </r>
    <r>
      <rPr>
        <sz val="11"/>
        <color rgb="FF000000"/>
        <rFont val="Calibri"/>
      </rPr>
      <t>.</t>
    </r>
    <r>
      <rPr>
        <sz val="11"/>
        <color rgb="FF000000"/>
        <rFont val="Calibri"/>
      </rPr>
      <t xml:space="preserve">
</t>
    </r>
    <r>
      <rPr>
        <sz val="11"/>
        <color rgb="FF000000"/>
        <rFont val="Calibri"/>
      </rPr>
      <t>-  Confirm that your applications and systems are working.</t>
    </r>
    <r>
      <rPr>
        <sz val="11"/>
        <color rgb="FF000000"/>
        <rFont val="Calibri"/>
      </rPr>
      <t xml:space="preserve">
</t>
    </r>
    <r>
      <rPr>
        <sz val="11"/>
        <color rgb="FF000000"/>
        <rFont val="Calibri"/>
      </rPr>
      <t>-  Delete the original AccessKey pair by following below steps:</t>
    </r>
    <r>
      <rPr>
        <sz val="11"/>
        <color rgb="FF000000"/>
        <rFont val="Calibri"/>
      </rPr>
      <t xml:space="preserve">
</t>
    </r>
    <r>
      <rPr>
        <sz val="11"/>
        <color rgb="FF000000"/>
        <rFont val="Calibri"/>
      </rPr>
      <t xml:space="preserve">a) Log on to RAM console </t>
    </r>
    <r>
      <rPr>
        <sz val="11"/>
        <color rgb="FF0000FF"/>
        <rFont val="Calibri"/>
      </rPr>
      <t>(https://ram.console.aliyun.com/overview)</t>
    </r>
    <r>
      <rPr>
        <sz val="11"/>
        <color rgb="FF000000"/>
        <rFont val="Calibri"/>
      </rPr>
      <t>.</t>
    </r>
    <r>
      <rPr>
        <sz val="11"/>
        <color rgb="FF000000"/>
        <rFont val="Calibri"/>
      </rPr>
      <t xml:space="preserve">
</t>
    </r>
    <r>
      <rPr>
        <sz val="11"/>
        <color rgb="FF000000"/>
        <rFont val="Calibri"/>
      </rPr>
      <t>b) In the left-side navigation pane, click Users under Identities.</t>
    </r>
    <r>
      <rPr>
        <sz val="11"/>
        <color rgb="FF000000"/>
        <rFont val="Calibri"/>
      </rPr>
      <t xml:space="preserve">
</t>
    </r>
    <r>
      <rPr>
        <sz val="11"/>
        <color rgb="FF000000"/>
        <rFont val="Calibri"/>
      </rPr>
      <t xml:space="preserve">c) In the </t>
    </r>
    <r>
      <rPr>
        <b/>
        <sz val="11"/>
        <color rgb="FF000000"/>
        <rFont val="Calibri"/>
      </rPr>
      <t>User Logon Name/Display Name</t>
    </r>
    <r>
      <rPr>
        <sz val="11"/>
        <color rgb="FF000000"/>
        <rFont val="Calibri"/>
      </rPr>
      <t xml:space="preserve"> column, click the username of the target RAM user.</t>
    </r>
    <r>
      <rPr>
        <sz val="11"/>
        <color rgb="FF000000"/>
        <rFont val="Calibri"/>
      </rPr>
      <t xml:space="preserve">
</t>
    </r>
    <r>
      <rPr>
        <sz val="11"/>
        <color rgb="FF000000"/>
        <rFont val="Calibri"/>
      </rPr>
      <t xml:space="preserve">d) In the </t>
    </r>
    <r>
      <rPr>
        <b/>
        <sz val="11"/>
        <color rgb="FF000000"/>
        <rFont val="Calibri"/>
      </rPr>
      <t>User AccessKeys</t>
    </r>
    <r>
      <rPr>
        <sz val="11"/>
        <color rgb="FF000000"/>
        <rFont val="Calibri"/>
      </rPr>
      <t xml:space="preserve"> section, find the target access keys and Click </t>
    </r>
    <r>
      <rPr>
        <b/>
        <sz val="11"/>
        <color rgb="FF000000"/>
        <rFont val="Calibri"/>
      </rPr>
      <t>Delete</t>
    </r>
    <r>
      <rPr>
        <sz val="11"/>
        <color rgb="FF000000"/>
        <rFont val="Calibri"/>
      </rPr>
      <t>.</t>
    </r>
    <r>
      <rPr>
        <sz val="11"/>
        <color rgb="FF000000"/>
        <rFont val="Calibri"/>
      </rPr>
      <t xml:space="preserve">
</t>
    </r>
    <r>
      <rPr>
        <sz val="11"/>
        <color rgb="FF000000"/>
        <rFont val="Calibri"/>
      </rPr>
      <t>e) In the dialog box that appears, select I am aware of the risk and confirm the deletion.</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b/>
        <sz val="11"/>
        <color rgb="FF000000"/>
        <rFont val="Calibri"/>
      </rPr>
      <t>Using the CLI:</t>
    </r>
    <r>
      <rPr>
        <sz val="11"/>
        <color rgb="FF000000"/>
        <rFont val="Calibri"/>
      </rPr>
      <t xml:space="preserve">
</t>
    </r>
    <r>
      <rPr>
        <sz val="11"/>
        <color rgb="FF000000"/>
        <rFont val="Calibri"/>
      </rPr>
      <t>- Run the following command to delete an access key:</t>
    </r>
    <r>
      <rPr>
        <sz val="11"/>
        <color rgb="FF000000"/>
        <rFont val="Calibri"/>
      </rPr>
      <t xml:space="preserve">
</t>
    </r>
    <r>
      <rPr>
        <sz val="11"/>
        <color rgb="FF006096"/>
        <rFont val="Roboto Condensed"/>
      </rPr>
      <t>aliyun ram DeleteAccessKey --UserAccessKeyId &lt;access_key_ID&gt; --UserName &lt;ram_user &gt;</t>
    </r>
    <r>
      <rPr>
        <sz val="11"/>
        <color rgb="FF006096"/>
        <rFont val="Roboto Condensed"/>
      </rPr>
      <t xml:space="preserve">
</t>
    </r>
    <r>
      <rPr>
        <sz val="11"/>
        <color rgb="FF000000"/>
        <rFont val="Calibri"/>
      </rPr>
      <t xml:space="preserve">
</t>
    </r>
    <r>
      <rPr>
        <sz val="11"/>
        <color rgb="FF000000"/>
        <rFont val="Calibri"/>
      </rPr>
      <t>- Run the following command to disable an active access key:</t>
    </r>
    <r>
      <rPr>
        <sz val="11"/>
        <color rgb="FF000000"/>
        <rFont val="Calibri"/>
      </rPr>
      <t xml:space="preserve">
</t>
    </r>
    <r>
      <rPr>
        <sz val="11"/>
        <color rgb="FF006096"/>
        <rFont val="Roboto Condensed"/>
      </rPr>
      <t>aliyun ram UpdateAccessKey --UserAccessKeyId &lt;access_key_ID&gt; --Status Inactive --UserName &lt;ram_user&gt;</t>
    </r>
    <r>
      <rPr>
        <sz val="11"/>
        <color rgb="FF006096"/>
        <rFont val="Roboto Condensed"/>
      </rPr>
      <t xml:space="preserve">
</t>
    </r>
    <r>
      <rPr>
        <sz val="11"/>
        <color rgb="FF000000"/>
        <rFont val="Calibri"/>
      </rPr>
      <t xml:space="preserve">
</t>
    </r>
    <r>
      <rPr>
        <sz val="11"/>
        <color rgb="FF000000"/>
        <rFont val="Calibri"/>
      </rPr>
      <t>- Run the following command to delete an access key:</t>
    </r>
    <r>
      <rPr>
        <sz val="11"/>
        <color rgb="FF000000"/>
        <rFont val="Calibri"/>
      </rPr>
      <t xml:space="preserve">
</t>
    </r>
    <r>
      <rPr>
        <sz val="11"/>
        <color rgb="FF006096"/>
        <rFont val="Roboto Condensed"/>
      </rPr>
      <t>aliyun ram DeleteAccessKey --UserAccessKeyId &lt;access_key_ID&gt; --UserName &lt;ram_user &gt;</t>
    </r>
    <r>
      <rPr>
        <sz val="11"/>
        <color rgb="FF006096"/>
        <rFont val="Roboto Condensed"/>
      </rPr>
      <t xml:space="preserve">
</t>
    </r>
    <r>
      <rPr>
        <sz val="11"/>
        <color rgb="FF000000"/>
        <rFont val="Calibri"/>
      </rPr>
      <t xml:space="preserve">
</t>
    </r>
    <r>
      <rPr>
        <sz val="11"/>
        <color rgb="FF000000"/>
        <rFont val="Calibri"/>
      </rPr>
      <t>Your programs that use access keys may stop working if you rotate the access keys without replacing them in your program prior to the rotation.</t>
    </r>
  </si>
  <si>
    <r>
      <rPr>
        <sz val="11"/>
        <color rgb="FF000000"/>
        <rFont val="Calibri"/>
      </rPr>
      <t>An access key consists of an access key ID and a secret, which are used to sign programmatic requests that you make to Alibaba Cloud. RAM users need their own access keys to make programmatic calls to Alibaba Cloud from the Alibaba Cloud SDKs, CLIs, or direct HTTP/HTTPS calls using the APIs for individual Alibaba Cloud services. It is recommended that all access keys be regularly rotated.</t>
    </r>
  </si>
  <si>
    <r>
      <rPr>
        <sz val="11"/>
        <color rgb="FF000000"/>
        <rFont val="Calibri"/>
      </rPr>
      <t>Perform the following to determine if access keys are rotated within 90 days:</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Logon to RAM console </t>
    </r>
    <r>
      <rPr>
        <sz val="11"/>
        <color rgb="FF0000FF"/>
        <rFont val="Calibri"/>
      </rPr>
      <t>(https://ram.console.aliyun.com/overview)</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Identities &gt; Groups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User Logon Name/Display Name</t>
    </r>
    <r>
      <rPr>
        <sz val="11"/>
        <color rgb="FF000000"/>
        <rFont val="Calibri"/>
      </rPr>
      <t xml:space="preserve"> column, click the username of each RAM user.</t>
    </r>
    <r>
      <rPr>
        <sz val="11"/>
        <color rgb="FF000000"/>
        <rFont val="Calibri"/>
      </rPr>
      <t xml:space="preserve">
</t>
    </r>
    <r>
      <rPr>
        <sz val="11"/>
        <color rgb="FF000000"/>
        <rFont val="Calibri"/>
      </rPr>
      <t xml:space="preserve">- In the </t>
    </r>
    <r>
      <rPr>
        <b/>
        <sz val="11"/>
        <color rgb="FF000000"/>
        <rFont val="Calibri"/>
      </rPr>
      <t>User AccessKeys</t>
    </r>
    <r>
      <rPr>
        <sz val="11"/>
        <color rgb="FF000000"/>
        <rFont val="Calibri"/>
      </rPr>
      <t xml:space="preserve"> section, check the </t>
    </r>
    <r>
      <rPr>
        <b/>
        <sz val="11"/>
        <color rgb="FF000000"/>
        <rFont val="Calibri"/>
      </rPr>
      <t>date</t>
    </r>
    <r>
      <rPr>
        <sz val="11"/>
        <color rgb="FF000000"/>
        <rFont val="Calibri"/>
      </rPr>
      <t xml:space="preserve"> and </t>
    </r>
    <r>
      <rPr>
        <b/>
        <sz val="11"/>
        <color rgb="FF000000"/>
        <rFont val="Calibri"/>
      </rPr>
      <t>time</t>
    </r>
    <r>
      <rPr>
        <sz val="11"/>
        <color rgb="FF000000"/>
        <rFont val="Calibri"/>
      </rPr>
      <t xml:space="preserve"> that an access key was created.</t>
    </r>
    <r>
      <rPr>
        <sz val="11"/>
        <color rgb="FF000000"/>
        <rFont val="Calibri"/>
      </rPr>
      <t xml:space="preserve">
</t>
    </r>
    <r>
      <rPr>
        <sz val="11"/>
        <color rgb="FF000000"/>
        <rFont val="Calibri"/>
      </rPr>
      <t>- Make sure that no user has an access key created earlier than 90 days ago.</t>
    </r>
    <r>
      <rPr>
        <sz val="11"/>
        <color rgb="FF000000"/>
        <rFont val="Calibri"/>
      </rPr>
      <t xml:space="preserve">
</t>
    </r>
    <r>
      <rPr>
        <b/>
        <sz val="11"/>
        <color rgb="FF000000"/>
        <rFont val="Calibri"/>
      </rPr>
      <t>Using the CLI:</t>
    </r>
    <r>
      <rPr>
        <sz val="11"/>
        <color rgb="FF000000"/>
        <rFont val="Calibri"/>
      </rPr>
      <t xml:space="preserve">
</t>
    </r>
    <r>
      <rPr>
        <sz val="11"/>
        <color rgb="FF000000"/>
        <rFont val="Calibri"/>
      </rPr>
      <t>Run the following command to obtain a list of access keys of a RAM user, and then determine if the access keys are rotated within 90 days according to the CreateDate parameter:</t>
    </r>
    <r>
      <rPr>
        <sz val="11"/>
        <color rgb="FF000000"/>
        <rFont val="Calibri"/>
      </rPr>
      <t xml:space="preserve">
</t>
    </r>
    <r>
      <rPr>
        <sz val="11"/>
        <color rgb="FF006096"/>
        <rFont val="Roboto Condensed"/>
      </rPr>
      <t>aliyun ram ListAccessKeys --UserName &lt;ram_user&gt;</t>
    </r>
    <r>
      <rPr>
        <sz val="11"/>
        <color rgb="FF006096"/>
        <rFont val="Roboto Condensed"/>
      </rPr>
      <t xml:space="preserve">
</t>
    </r>
    <r>
      <rPr>
        <sz val="11"/>
        <color rgb="FF000000"/>
        <rFont val="Calibri"/>
      </rPr>
      <t xml:space="preserve">
</t>
    </r>
    <r>
      <rPr>
        <sz val="11"/>
        <color rgb="FF000000"/>
        <rFont val="Calibri"/>
      </rPr>
      <t xml:space="preserve">Note: In the output, if the </t>
    </r>
    <r>
      <rPr>
        <b/>
        <sz val="11"/>
        <color rgb="FF000000"/>
        <rFont val="Calibri"/>
      </rPr>
      <t>AccessKey</t>
    </r>
    <r>
      <rPr>
        <sz val="11"/>
        <color rgb="FF000000"/>
        <rFont val="Calibri"/>
      </rPr>
      <t xml:space="preserve"> parameter is empty, no access key exists.</t>
    </r>
  </si>
  <si>
    <t>1.7</t>
  </si>
  <si>
    <r>
      <rPr>
        <sz val="11"/>
        <rFont val="Calibri"/>
      </rPr>
      <t>Ensure RAM password policy requires at least one uppercase letter</t>
    </r>
  </si>
  <si>
    <r>
      <rPr>
        <sz val="11"/>
        <color rgb="FF000000"/>
        <rFont val="Calibri"/>
      </rPr>
      <t>Perform the following to set the password policy as expected:</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Logon to RAM console </t>
    </r>
    <r>
      <rPr>
        <sz val="11"/>
        <color rgb="FF0000FF"/>
        <rFont val="Calibri"/>
      </rPr>
      <t>(https://ram.console.aliyun.com/overview)</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Password</t>
    </r>
    <r>
      <rPr>
        <sz val="11"/>
        <color rgb="FF000000"/>
        <rFont val="Calibri"/>
      </rPr>
      <t xml:space="preserve"> section, click </t>
    </r>
    <r>
      <rPr>
        <b/>
        <sz val="11"/>
        <color rgb="FF000000"/>
        <rFont val="Calibri"/>
      </rPr>
      <t>Modify</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Charset</t>
    </r>
    <r>
      <rPr>
        <sz val="11"/>
        <color rgb="FF000000"/>
        <rFont val="Calibri"/>
      </rPr>
      <t xml:space="preserve"> section, select </t>
    </r>
    <r>
      <rPr>
        <b/>
        <sz val="11"/>
        <color rgb="FF000000"/>
        <rFont val="Calibri"/>
      </rPr>
      <t>Upper case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b/>
        <sz val="11"/>
        <color rgb="FF000000"/>
        <rFont val="Calibri"/>
      </rPr>
      <t>Using the CLI:</t>
    </r>
    <r>
      <rPr>
        <sz val="11"/>
        <color rgb="FF000000"/>
        <rFont val="Calibri"/>
      </rPr>
      <t xml:space="preserve">
</t>
    </r>
    <r>
      <rPr>
        <sz val="11"/>
        <color rgb="FF006096"/>
        <rFont val="Roboto Condensed"/>
      </rPr>
      <t>aliyun ram SetPasswordPolicy --RequireUppercaseCharacters true</t>
    </r>
    <r>
      <rPr>
        <sz val="11"/>
        <color rgb="FF006096"/>
        <rFont val="Roboto Condensed"/>
      </rPr>
      <t xml:space="preserve">
</t>
    </r>
  </si>
  <si>
    <r>
      <rPr>
        <sz val="11"/>
        <color rgb="FF000000"/>
        <rFont val="Calibri"/>
      </rPr>
      <t>RAM password policies can be used to ensure password complexity. It is recommended that the password policy require at least one uppercase letter.</t>
    </r>
  </si>
  <si>
    <r>
      <rPr>
        <sz val="11"/>
        <color rgb="FF000000"/>
        <rFont val="Calibri"/>
      </rPr>
      <t>Perform the following to ensure the password policy is configured as expected:</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Logon to RAM console </t>
    </r>
    <r>
      <rPr>
        <sz val="11"/>
        <color rgb="FF0000FF"/>
        <rFont val="Calibri"/>
      </rPr>
      <t>(https://ram.console.aliyun.com/overview)</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Password</t>
    </r>
    <r>
      <rPr>
        <sz val="11"/>
        <color rgb="FF000000"/>
        <rFont val="Calibri"/>
      </rPr>
      <t xml:space="preserve"> section, make sure that the value of </t>
    </r>
    <r>
      <rPr>
        <b/>
        <sz val="11"/>
        <color rgb="FF000000"/>
        <rFont val="Calibri"/>
      </rPr>
      <t>Charset</t>
    </r>
    <r>
      <rPr>
        <sz val="11"/>
        <color rgb="FF000000"/>
        <rFont val="Calibri"/>
      </rPr>
      <t xml:space="preserve"> contains </t>
    </r>
    <r>
      <rPr>
        <b/>
        <sz val="11"/>
        <color rgb="FF000000"/>
        <rFont val="Calibri"/>
      </rPr>
      <t>Upper case</t>
    </r>
    <r>
      <rPr>
        <sz val="11"/>
        <color rgb="FF000000"/>
        <rFont val="Calibri"/>
      </rPr>
      <t>.</t>
    </r>
    <r>
      <rPr>
        <sz val="11"/>
        <color rgb="FF000000"/>
        <rFont val="Calibri"/>
      </rPr>
      <t xml:space="preserve">
</t>
    </r>
    <r>
      <rPr>
        <b/>
        <sz val="11"/>
        <color rgb="FF000000"/>
        <rFont val="Calibri"/>
      </rPr>
      <t>Using the CLI:</t>
    </r>
    <r>
      <rPr>
        <sz val="11"/>
        <color rgb="FF000000"/>
        <rFont val="Calibri"/>
      </rPr>
      <t xml:space="preserve">
</t>
    </r>
    <r>
      <rPr>
        <sz val="11"/>
        <color rgb="FF006096"/>
        <rFont val="Roboto Condensed"/>
      </rPr>
      <t>aliyun ram GetPasswordPolicy</t>
    </r>
    <r>
      <rPr>
        <sz val="11"/>
        <color rgb="FF006096"/>
        <rFont val="Roboto Condensed"/>
      </rPr>
      <t xml:space="preserve">
</t>
    </r>
    <r>
      <rPr>
        <sz val="11"/>
        <color rgb="FF000000"/>
        <rFont val="Calibri"/>
      </rPr>
      <t xml:space="preserve">
</t>
    </r>
    <r>
      <rPr>
        <sz val="11"/>
        <color rgb="FF000000"/>
        <rFont val="Calibri"/>
      </rPr>
      <t xml:space="preserve">In the output, make sure that the </t>
    </r>
    <r>
      <rPr>
        <b/>
        <sz val="11"/>
        <color rgb="FF000000"/>
        <rFont val="Calibri"/>
      </rPr>
      <t>RequireUppercaseCharacters</t>
    </r>
    <r>
      <rPr>
        <sz val="11"/>
        <color rgb="FF000000"/>
        <rFont val="Calibri"/>
      </rPr>
      <t xml:space="preserve"> parameter is set to </t>
    </r>
    <r>
      <rPr>
        <b/>
        <sz val="11"/>
        <color rgb="FF000000"/>
        <rFont val="Calibri"/>
      </rPr>
      <t>true</t>
    </r>
    <r>
      <rPr>
        <sz val="11"/>
        <color rgb="FF000000"/>
        <rFont val="Calibri"/>
      </rPr>
      <t>.</t>
    </r>
  </si>
  <si>
    <r>
      <rPr>
        <sz val="11"/>
        <color rgb="FF000000"/>
        <rFont val="Calibri"/>
      </rPr>
      <t>The default password policy does not enforce any charset in a password.</t>
    </r>
  </si>
  <si>
    <t>1.8</t>
  </si>
  <si>
    <r>
      <rPr>
        <sz val="11"/>
        <rFont val="Calibri"/>
      </rPr>
      <t>Ensure RAM password policy requires at least one lowercase letter</t>
    </r>
  </si>
  <si>
    <r>
      <rPr>
        <sz val="11"/>
        <color rgb="FF000000"/>
        <rFont val="Calibri"/>
      </rPr>
      <t>Perform the following to set the password policy as expected:</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Logon to RAM console </t>
    </r>
    <r>
      <rPr>
        <sz val="11"/>
        <color rgb="FF0000FF"/>
        <rFont val="Calibri"/>
      </rPr>
      <t>(https://ram.console.aliyun.com/overview)</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Password</t>
    </r>
    <r>
      <rPr>
        <sz val="11"/>
        <color rgb="FF000000"/>
        <rFont val="Calibri"/>
      </rPr>
      <t xml:space="preserve"> section, click </t>
    </r>
    <r>
      <rPr>
        <b/>
        <sz val="11"/>
        <color rgb="FF000000"/>
        <rFont val="Calibri"/>
      </rPr>
      <t>Modify</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Charset</t>
    </r>
    <r>
      <rPr>
        <sz val="11"/>
        <color rgb="FF000000"/>
        <rFont val="Calibri"/>
      </rPr>
      <t xml:space="preserve"> section, select </t>
    </r>
    <r>
      <rPr>
        <b/>
        <sz val="11"/>
        <color rgb="FF000000"/>
        <rFont val="Calibri"/>
      </rPr>
      <t>Upper case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b/>
        <sz val="11"/>
        <color rgb="FF000000"/>
        <rFont val="Calibri"/>
      </rPr>
      <t>Using the CLI:</t>
    </r>
    <r>
      <rPr>
        <sz val="11"/>
        <color rgb="FF000000"/>
        <rFont val="Calibri"/>
      </rPr>
      <t xml:space="preserve">
</t>
    </r>
    <r>
      <rPr>
        <sz val="11"/>
        <color rgb="FF006096"/>
        <rFont val="Roboto Condensed"/>
      </rPr>
      <t>aliyun ram SetPasswordPolicy --RequireLowercaseCharacters true</t>
    </r>
    <r>
      <rPr>
        <sz val="11"/>
        <color rgb="FF006096"/>
        <rFont val="Roboto Condensed"/>
      </rPr>
      <t xml:space="preserve">
</t>
    </r>
  </si>
  <si>
    <r>
      <rPr>
        <sz val="11"/>
        <color rgb="FF000000"/>
        <rFont val="Calibri"/>
      </rPr>
      <t>RAM password policies can be used to ensure password complexity. It is recommended that the password policy require at least one lowercase letter.</t>
    </r>
  </si>
  <si>
    <r>
      <rPr>
        <sz val="11"/>
        <color rgb="FF000000"/>
        <rFont val="Calibri"/>
      </rPr>
      <t>Perform the following to ensure the password policy is configured as expected:</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Logon to RAM console </t>
    </r>
    <r>
      <rPr>
        <sz val="11"/>
        <color rgb="FF0000FF"/>
        <rFont val="Calibri"/>
      </rPr>
      <t>(https://ram.console.aliyun.com/overview)</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Password</t>
    </r>
    <r>
      <rPr>
        <sz val="11"/>
        <color rgb="FF000000"/>
        <rFont val="Calibri"/>
      </rPr>
      <t xml:space="preserve"> section, make sure that the value of </t>
    </r>
    <r>
      <rPr>
        <b/>
        <sz val="11"/>
        <color rgb="FF000000"/>
        <rFont val="Calibri"/>
      </rPr>
      <t>Charset</t>
    </r>
    <r>
      <rPr>
        <sz val="11"/>
        <color rgb="FF000000"/>
        <rFont val="Calibri"/>
      </rPr>
      <t xml:space="preserve"> contains </t>
    </r>
    <r>
      <rPr>
        <b/>
        <sz val="11"/>
        <color rgb="FF000000"/>
        <rFont val="Calibri"/>
      </rPr>
      <t>Lower case</t>
    </r>
    <r>
      <rPr>
        <sz val="11"/>
        <color rgb="FF000000"/>
        <rFont val="Calibri"/>
      </rPr>
      <t>.</t>
    </r>
    <r>
      <rPr>
        <sz val="11"/>
        <color rgb="FF000000"/>
        <rFont val="Calibri"/>
      </rPr>
      <t xml:space="preserve">
</t>
    </r>
    <r>
      <rPr>
        <b/>
        <sz val="11"/>
        <color rgb="FF000000"/>
        <rFont val="Calibri"/>
      </rPr>
      <t>Using the CLI:</t>
    </r>
    <r>
      <rPr>
        <sz val="11"/>
        <color rgb="FF000000"/>
        <rFont val="Calibri"/>
      </rPr>
      <t xml:space="preserve">
</t>
    </r>
    <r>
      <rPr>
        <sz val="11"/>
        <color rgb="FF006096"/>
        <rFont val="Roboto Condensed"/>
      </rPr>
      <t>aliyun ram GetPasswordPolicy</t>
    </r>
    <r>
      <rPr>
        <sz val="11"/>
        <color rgb="FF006096"/>
        <rFont val="Roboto Condensed"/>
      </rPr>
      <t xml:space="preserve">
</t>
    </r>
    <r>
      <rPr>
        <sz val="11"/>
        <color rgb="FF000000"/>
        <rFont val="Calibri"/>
      </rPr>
      <t xml:space="preserve">
</t>
    </r>
    <r>
      <rPr>
        <sz val="11"/>
        <color rgb="FF000000"/>
        <rFont val="Calibri"/>
      </rPr>
      <t xml:space="preserve">In the output, make sure that the </t>
    </r>
    <r>
      <rPr>
        <b/>
        <sz val="11"/>
        <color rgb="FF000000"/>
        <rFont val="Calibri"/>
      </rPr>
      <t>RequireLowercaseCharacters</t>
    </r>
    <r>
      <rPr>
        <sz val="11"/>
        <color rgb="FF000000"/>
        <rFont val="Calibri"/>
      </rPr>
      <t xml:space="preserve"> parameter is set to </t>
    </r>
    <r>
      <rPr>
        <b/>
        <sz val="11"/>
        <color rgb="FF000000"/>
        <rFont val="Calibri"/>
      </rPr>
      <t>true</t>
    </r>
    <r>
      <rPr>
        <sz val="11"/>
        <color rgb="FF000000"/>
        <rFont val="Calibri"/>
      </rPr>
      <t>.</t>
    </r>
  </si>
  <si>
    <r>
      <rPr>
        <sz val="11"/>
        <color rgb="FF000000"/>
        <rFont val="Calibri"/>
      </rPr>
      <t>The default password policy does not enforce any Charset in a password.</t>
    </r>
  </si>
  <si>
    <t>1.9</t>
  </si>
  <si>
    <r>
      <rPr>
        <sz val="11"/>
        <rFont val="Calibri"/>
      </rPr>
      <t>Ensure RAM password policy require at least one symbol</t>
    </r>
  </si>
  <si>
    <r>
      <rPr>
        <sz val="11"/>
        <color rgb="FF000000"/>
        <rFont val="Calibri"/>
      </rPr>
      <t>Perform the following to set the password policy as expected:</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Logon to RAM console </t>
    </r>
    <r>
      <rPr>
        <sz val="11"/>
        <color rgb="FF0000FF"/>
        <rFont val="Calibri"/>
      </rPr>
      <t>(https://ram.console.aliyun.com/overview)</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Password</t>
    </r>
    <r>
      <rPr>
        <sz val="11"/>
        <color rgb="FF000000"/>
        <rFont val="Calibri"/>
      </rPr>
      <t xml:space="preserve"> section, click </t>
    </r>
    <r>
      <rPr>
        <b/>
        <sz val="11"/>
        <color rgb="FF000000"/>
        <rFont val="Calibri"/>
      </rPr>
      <t>Modify</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Charset</t>
    </r>
    <r>
      <rPr>
        <sz val="11"/>
        <color rgb="FF000000"/>
        <rFont val="Calibri"/>
      </rPr>
      <t xml:space="preserve"> section, select </t>
    </r>
    <r>
      <rPr>
        <b/>
        <sz val="11"/>
        <color rgb="FF000000"/>
        <rFont val="Calibri"/>
      </rPr>
      <t>Symbol</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b/>
        <sz val="11"/>
        <color rgb="FF000000"/>
        <rFont val="Calibri"/>
      </rPr>
      <t>Using the CLI:</t>
    </r>
    <r>
      <rPr>
        <sz val="11"/>
        <color rgb="FF000000"/>
        <rFont val="Calibri"/>
      </rPr>
      <t xml:space="preserve">
</t>
    </r>
    <r>
      <rPr>
        <sz val="11"/>
        <color rgb="FF006096"/>
        <rFont val="Roboto Condensed"/>
      </rPr>
      <t>aliyun ram SetPasswordPolicy --RequireSymbols true</t>
    </r>
    <r>
      <rPr>
        <sz val="11"/>
        <color rgb="FF006096"/>
        <rFont val="Roboto Condensed"/>
      </rPr>
      <t xml:space="preserve">
</t>
    </r>
  </si>
  <si>
    <r>
      <rPr>
        <sz val="11"/>
        <color rgb="FF000000"/>
        <rFont val="Calibri"/>
      </rPr>
      <t>RAM password policies can be used to ensure password complexity. It is recommended that the password policy require at least one symbol.</t>
    </r>
  </si>
  <si>
    <r>
      <rPr>
        <sz val="11"/>
        <color rgb="FF000000"/>
        <rFont val="Calibri"/>
      </rPr>
      <t>Perform the following to ensure the password policy is configured as expected:</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Logon to RAM console </t>
    </r>
    <r>
      <rPr>
        <sz val="11"/>
        <color rgb="FF0000FF"/>
        <rFont val="Calibri"/>
      </rPr>
      <t>(https://ram.console.aliyun.com/overview)</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Password</t>
    </r>
    <r>
      <rPr>
        <sz val="11"/>
        <color rgb="FF000000"/>
        <rFont val="Calibri"/>
      </rPr>
      <t xml:space="preserve"> section, make sure that the value of </t>
    </r>
    <r>
      <rPr>
        <b/>
        <sz val="11"/>
        <color rgb="FF000000"/>
        <rFont val="Calibri"/>
      </rPr>
      <t>Charset</t>
    </r>
    <r>
      <rPr>
        <sz val="11"/>
        <color rgb="FF000000"/>
        <rFont val="Calibri"/>
      </rPr>
      <t xml:space="preserve"> contains </t>
    </r>
    <r>
      <rPr>
        <b/>
        <sz val="11"/>
        <color rgb="FF000000"/>
        <rFont val="Calibri"/>
      </rPr>
      <t>Symbol</t>
    </r>
    <r>
      <rPr>
        <sz val="11"/>
        <color rgb="FF000000"/>
        <rFont val="Calibri"/>
      </rPr>
      <t>.</t>
    </r>
    <r>
      <rPr>
        <sz val="11"/>
        <color rgb="FF000000"/>
        <rFont val="Calibri"/>
      </rPr>
      <t xml:space="preserve">
</t>
    </r>
    <r>
      <rPr>
        <b/>
        <sz val="11"/>
        <color rgb="FF000000"/>
        <rFont val="Calibri"/>
      </rPr>
      <t>Using the CLI:</t>
    </r>
    <r>
      <rPr>
        <sz val="11"/>
        <color rgb="FF000000"/>
        <rFont val="Calibri"/>
      </rPr>
      <t xml:space="preserve">
</t>
    </r>
    <r>
      <rPr>
        <sz val="11"/>
        <color rgb="FF006096"/>
        <rFont val="Roboto Condensed"/>
      </rPr>
      <t>aliyun ram GetPasswordPolicy</t>
    </r>
    <r>
      <rPr>
        <sz val="11"/>
        <color rgb="FF006096"/>
        <rFont val="Roboto Condensed"/>
      </rPr>
      <t xml:space="preserve">
</t>
    </r>
    <r>
      <rPr>
        <sz val="11"/>
        <color rgb="FF000000"/>
        <rFont val="Calibri"/>
      </rPr>
      <t xml:space="preserve">
</t>
    </r>
    <r>
      <rPr>
        <sz val="11"/>
        <color rgb="FF000000"/>
        <rFont val="Calibri"/>
      </rPr>
      <t xml:space="preserve">In the output, make sure that the </t>
    </r>
    <r>
      <rPr>
        <b/>
        <sz val="11"/>
        <color rgb="FF000000"/>
        <rFont val="Calibri"/>
      </rPr>
      <t>RequireSymbols</t>
    </r>
    <r>
      <rPr>
        <sz val="11"/>
        <color rgb="FF000000"/>
        <rFont val="Calibri"/>
      </rPr>
      <t xml:space="preserve"> parameter is set to </t>
    </r>
    <r>
      <rPr>
        <b/>
        <sz val="11"/>
        <color rgb="FF000000"/>
        <rFont val="Calibri"/>
      </rPr>
      <t>true</t>
    </r>
    <r>
      <rPr>
        <sz val="11"/>
        <color rgb="FF000000"/>
        <rFont val="Calibri"/>
      </rPr>
      <t>.</t>
    </r>
  </si>
  <si>
    <t>1.10</t>
  </si>
  <si>
    <r>
      <rPr>
        <sz val="11"/>
        <rFont val="Calibri"/>
      </rPr>
      <t>Ensure RAM password policy require at least one number</t>
    </r>
  </si>
  <si>
    <r>
      <rPr>
        <sz val="11"/>
        <color rgb="FF000000"/>
        <rFont val="Calibri"/>
      </rPr>
      <t>Perform the following to set the password policy as expected:</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Logon to RAM console </t>
    </r>
    <r>
      <rPr>
        <sz val="11"/>
        <color rgb="FF0000FF"/>
        <rFont val="Calibri"/>
      </rPr>
      <t>(https://ram.console.aliyun.com/overview)</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Password</t>
    </r>
    <r>
      <rPr>
        <sz val="11"/>
        <color rgb="FF000000"/>
        <rFont val="Calibri"/>
      </rPr>
      <t xml:space="preserve"> section, click </t>
    </r>
    <r>
      <rPr>
        <b/>
        <sz val="11"/>
        <color rgb="FF000000"/>
        <rFont val="Calibri"/>
      </rPr>
      <t>Modify</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Charset</t>
    </r>
    <r>
      <rPr>
        <sz val="11"/>
        <color rgb="FF000000"/>
        <rFont val="Calibri"/>
      </rPr>
      <t xml:space="preserve"> section, select </t>
    </r>
    <r>
      <rPr>
        <b/>
        <sz val="11"/>
        <color rgb="FF000000"/>
        <rFont val="Calibri"/>
      </rPr>
      <t>Number</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b/>
        <sz val="11"/>
        <color rgb="FF000000"/>
        <rFont val="Calibri"/>
      </rPr>
      <t>Using the CLI</t>
    </r>
    <r>
      <rPr>
        <sz val="11"/>
        <color rgb="FF000000"/>
        <rFont val="Calibri"/>
      </rPr>
      <t xml:space="preserve">
</t>
    </r>
    <r>
      <rPr>
        <sz val="11"/>
        <color rgb="FF006096"/>
        <rFont val="Roboto Condensed"/>
      </rPr>
      <t>aliyun ram SetPasswordPolicy --RequireNumbers true</t>
    </r>
    <r>
      <rPr>
        <sz val="11"/>
        <color rgb="FF006096"/>
        <rFont val="Roboto Condensed"/>
      </rPr>
      <t xml:space="preserve">
</t>
    </r>
  </si>
  <si>
    <r>
      <rPr>
        <sz val="11"/>
        <color rgb="FF000000"/>
        <rFont val="Calibri"/>
      </rPr>
      <t>RAM password policies can be used to ensure password complexity. It is recommended that the password policy require at least one number.</t>
    </r>
  </si>
  <si>
    <r>
      <rPr>
        <sz val="11"/>
        <color rgb="FF000000"/>
        <rFont val="Calibri"/>
      </rPr>
      <t>Perform the following to ensure the password policy is configured as expected:</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Logon to RAM console </t>
    </r>
    <r>
      <rPr>
        <sz val="11"/>
        <color rgb="FF0000FF"/>
        <rFont val="Calibri"/>
      </rPr>
      <t>(https://ram.console.aliyun.com/overview)</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Password</t>
    </r>
    <r>
      <rPr>
        <sz val="11"/>
        <color rgb="FF000000"/>
        <rFont val="Calibri"/>
      </rPr>
      <t xml:space="preserve"> section, make sure that the value of </t>
    </r>
    <r>
      <rPr>
        <b/>
        <sz val="11"/>
        <color rgb="FF000000"/>
        <rFont val="Calibri"/>
      </rPr>
      <t>Charset</t>
    </r>
    <r>
      <rPr>
        <sz val="11"/>
        <color rgb="FF000000"/>
        <rFont val="Calibri"/>
      </rPr>
      <t xml:space="preserve"> contains </t>
    </r>
    <r>
      <rPr>
        <b/>
        <sz val="11"/>
        <color rgb="FF000000"/>
        <rFont val="Calibri"/>
      </rPr>
      <t>Number</t>
    </r>
    <r>
      <rPr>
        <sz val="11"/>
        <color rgb="FF000000"/>
        <rFont val="Calibri"/>
      </rPr>
      <t>.</t>
    </r>
    <r>
      <rPr>
        <sz val="11"/>
        <color rgb="FF000000"/>
        <rFont val="Calibri"/>
      </rPr>
      <t xml:space="preserve">
</t>
    </r>
    <r>
      <rPr>
        <b/>
        <sz val="11"/>
        <color rgb="FF000000"/>
        <rFont val="Calibri"/>
      </rPr>
      <t>Using the CLI:</t>
    </r>
    <r>
      <rPr>
        <sz val="11"/>
        <color rgb="FF000000"/>
        <rFont val="Calibri"/>
      </rPr>
      <t xml:space="preserve">
</t>
    </r>
    <r>
      <rPr>
        <sz val="11"/>
        <color rgb="FF006096"/>
        <rFont val="Roboto Condensed"/>
      </rPr>
      <t>aliyun ram GetPasswordPolicy</t>
    </r>
    <r>
      <rPr>
        <sz val="11"/>
        <color rgb="FF006096"/>
        <rFont val="Roboto Condensed"/>
      </rPr>
      <t xml:space="preserve">
</t>
    </r>
    <r>
      <rPr>
        <sz val="11"/>
        <color rgb="FF000000"/>
        <rFont val="Calibri"/>
      </rPr>
      <t xml:space="preserve">
</t>
    </r>
    <r>
      <rPr>
        <sz val="11"/>
        <color rgb="FF000000"/>
        <rFont val="Calibri"/>
      </rPr>
      <t xml:space="preserve">In the output, make sure that the </t>
    </r>
    <r>
      <rPr>
        <b/>
        <sz val="11"/>
        <color rgb="FF000000"/>
        <rFont val="Calibri"/>
      </rPr>
      <t>RequireNumbers</t>
    </r>
    <r>
      <rPr>
        <sz val="11"/>
        <color rgb="FF000000"/>
        <rFont val="Calibri"/>
      </rPr>
      <t xml:space="preserve"> parameter is set to </t>
    </r>
    <r>
      <rPr>
        <b/>
        <sz val="11"/>
        <color rgb="FF000000"/>
        <rFont val="Calibri"/>
      </rPr>
      <t>true</t>
    </r>
    <r>
      <rPr>
        <sz val="11"/>
        <color rgb="FF000000"/>
        <rFont val="Calibri"/>
      </rPr>
      <t>.</t>
    </r>
  </si>
  <si>
    <t>1.11</t>
  </si>
  <si>
    <r>
      <rPr>
        <sz val="11"/>
        <rFont val="Calibri"/>
      </rPr>
      <t>Ensure RAM password policy requires minimum length of 14 or greater</t>
    </r>
  </si>
  <si>
    <r>
      <rPr>
        <sz val="11"/>
        <color rgb="FF000000"/>
        <rFont val="Calibri"/>
      </rPr>
      <t>Perform the following to set the password policy:</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Logon to RAM console </t>
    </r>
    <r>
      <rPr>
        <sz val="11"/>
        <color rgb="FF0000FF"/>
        <rFont val="Calibri"/>
      </rPr>
      <t>(https://ram.console.aliyun.com/overview)</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Password</t>
    </r>
    <r>
      <rPr>
        <sz val="11"/>
        <color rgb="FF000000"/>
        <rFont val="Calibri"/>
      </rPr>
      <t xml:space="preserve"> section, click </t>
    </r>
    <r>
      <rPr>
        <b/>
        <sz val="11"/>
        <color rgb="FF000000"/>
        <rFont val="Calibri"/>
      </rPr>
      <t>Modify</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Length</t>
    </r>
    <r>
      <rPr>
        <sz val="11"/>
        <color rgb="FF000000"/>
        <rFont val="Calibri"/>
      </rPr>
      <t xml:space="preserve"> section, enter </t>
    </r>
    <r>
      <rPr>
        <b/>
        <sz val="11"/>
        <color rgb="FF000000"/>
        <rFont val="Calibri"/>
      </rPr>
      <t>14</t>
    </r>
    <r>
      <rPr>
        <sz val="11"/>
        <color rgb="FF000000"/>
        <rFont val="Calibri"/>
      </rPr>
      <t xml:space="preserve"> or a greater number.</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b/>
        <sz val="11"/>
        <color rgb="FF000000"/>
        <rFont val="Calibri"/>
      </rPr>
      <t>Using the CLI</t>
    </r>
    <r>
      <rPr>
        <sz val="11"/>
        <color rgb="FF000000"/>
        <rFont val="Calibri"/>
      </rPr>
      <t xml:space="preserve">
</t>
    </r>
    <r>
      <rPr>
        <sz val="11"/>
        <color rgb="FF006096"/>
        <rFont val="Roboto Condensed"/>
      </rPr>
      <t>aliyun ram SetPasswordPolicy --MinimumPasswordLength 14</t>
    </r>
    <r>
      <rPr>
        <sz val="11"/>
        <color rgb="FF006096"/>
        <rFont val="Roboto Condensed"/>
      </rPr>
      <t xml:space="preserve">
</t>
    </r>
  </si>
  <si>
    <r>
      <rPr>
        <sz val="11"/>
        <color rgb="FF000000"/>
        <rFont val="Calibri"/>
      </rPr>
      <t>RAM password policies can be used to ensure password complexity. It is recommended that the password policy require a minimum of 14 or greater characters for any password.</t>
    </r>
  </si>
  <si>
    <r>
      <rPr>
        <sz val="11"/>
        <color rgb="FF000000"/>
        <rFont val="Calibri"/>
      </rPr>
      <t>Perform the following to ensure the password policy is configured as expected:</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Logon to RAM console </t>
    </r>
    <r>
      <rPr>
        <sz val="11"/>
        <color rgb="FF0000FF"/>
        <rFont val="Calibri"/>
      </rPr>
      <t>(https://ram.console.aliyun.com/overview)</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Password</t>
    </r>
    <r>
      <rPr>
        <sz val="11"/>
        <color rgb="FF000000"/>
        <rFont val="Calibri"/>
      </rPr>
      <t xml:space="preserve"> section, make sure that the value of </t>
    </r>
    <r>
      <rPr>
        <b/>
        <sz val="11"/>
        <color rgb="FF000000"/>
        <rFont val="Calibri"/>
      </rPr>
      <t>Length</t>
    </r>
    <r>
      <rPr>
        <sz val="11"/>
        <color rgb="FF000000"/>
        <rFont val="Calibri"/>
      </rPr>
      <t xml:space="preserve"> is a value of </t>
    </r>
    <r>
      <rPr>
        <b/>
        <sz val="11"/>
        <color rgb="FF000000"/>
        <rFont val="Calibri"/>
      </rPr>
      <t>14</t>
    </r>
    <r>
      <rPr>
        <sz val="11"/>
        <color rgb="FF000000"/>
        <rFont val="Calibri"/>
      </rPr>
      <t xml:space="preserve"> to </t>
    </r>
    <r>
      <rPr>
        <b/>
        <sz val="11"/>
        <color rgb="FF000000"/>
        <rFont val="Calibri"/>
      </rPr>
      <t>32</t>
    </r>
    <r>
      <rPr>
        <sz val="11"/>
        <color rgb="FF000000"/>
        <rFont val="Calibri"/>
      </rPr>
      <t>.</t>
    </r>
    <r>
      <rPr>
        <sz val="11"/>
        <color rgb="FF000000"/>
        <rFont val="Calibri"/>
      </rPr>
      <t xml:space="preserve">
</t>
    </r>
    <r>
      <rPr>
        <b/>
        <sz val="11"/>
        <color rgb="FF000000"/>
        <rFont val="Calibri"/>
      </rPr>
      <t>Using the CLI:</t>
    </r>
    <r>
      <rPr>
        <sz val="11"/>
        <color rgb="FF000000"/>
        <rFont val="Calibri"/>
      </rPr>
      <t xml:space="preserve">
</t>
    </r>
    <r>
      <rPr>
        <sz val="11"/>
        <color rgb="FF006096"/>
        <rFont val="Roboto Condensed"/>
      </rPr>
      <t>aliyun ram GetPasswordPolicy</t>
    </r>
    <r>
      <rPr>
        <sz val="11"/>
        <color rgb="FF006096"/>
        <rFont val="Roboto Condensed"/>
      </rPr>
      <t xml:space="preserve">
</t>
    </r>
    <r>
      <rPr>
        <sz val="11"/>
        <color rgb="FF000000"/>
        <rFont val="Calibri"/>
      </rPr>
      <t xml:space="preserve">
</t>
    </r>
    <r>
      <rPr>
        <sz val="11"/>
        <color rgb="FF000000"/>
        <rFont val="Calibri"/>
      </rPr>
      <t xml:space="preserve">In the output, make sure that the </t>
    </r>
    <r>
      <rPr>
        <b/>
        <sz val="11"/>
        <color rgb="FF000000"/>
        <rFont val="Calibri"/>
      </rPr>
      <t>MinimumPasswordLength</t>
    </r>
    <r>
      <rPr>
        <sz val="11"/>
        <color rgb="FF000000"/>
        <rFont val="Calibri"/>
      </rPr>
      <t xml:space="preserve"> parameter is set to </t>
    </r>
    <r>
      <rPr>
        <b/>
        <sz val="11"/>
        <color rgb="FF000000"/>
        <rFont val="Calibri"/>
      </rPr>
      <t>14</t>
    </r>
    <r>
      <rPr>
        <sz val="11"/>
        <color rgb="FF000000"/>
        <rFont val="Calibri"/>
      </rPr>
      <t xml:space="preserve"> or a greater number.</t>
    </r>
  </si>
  <si>
    <r>
      <rPr>
        <sz val="11"/>
        <color rgb="FF000000"/>
        <rFont val="Calibri"/>
      </rPr>
      <t>The default password policy requires a minimum of 8 characters for a password.</t>
    </r>
  </si>
  <si>
    <t>1.12</t>
  </si>
  <si>
    <r>
      <rPr>
        <sz val="11"/>
        <rFont val="Calibri"/>
      </rPr>
      <t>Ensure RAM password policy prevents password reuse</t>
    </r>
  </si>
  <si>
    <r>
      <rPr>
        <sz val="11"/>
        <color rgb="FF000000"/>
        <rFont val="Calibri"/>
      </rPr>
      <t>Perform the following to set the password policy as expected:</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Logon to RAM console </t>
    </r>
    <r>
      <rPr>
        <sz val="11"/>
        <color rgb="FF0000FF"/>
        <rFont val="Calibri"/>
      </rPr>
      <t>(https://ram.console.aliyun.com/overview)</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Password</t>
    </r>
    <r>
      <rPr>
        <sz val="11"/>
        <color rgb="FF000000"/>
        <rFont val="Calibri"/>
      </rPr>
      <t xml:space="preserve"> section, click </t>
    </r>
    <r>
      <rPr>
        <b/>
        <sz val="11"/>
        <color rgb="FF000000"/>
        <rFont val="Calibri"/>
      </rPr>
      <t>Modify</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Do Not repeat History</t>
    </r>
    <r>
      <rPr>
        <sz val="11"/>
        <color rgb="FF000000"/>
        <rFont val="Calibri"/>
      </rPr>
      <t xml:space="preserve"> section field, enter '5'.</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b/>
        <sz val="11"/>
        <color rgb="FF000000"/>
        <rFont val="Calibri"/>
      </rPr>
      <t>Using the CLI:</t>
    </r>
    <r>
      <rPr>
        <sz val="11"/>
        <color rgb="FF000000"/>
        <rFont val="Calibri"/>
      </rPr>
      <t xml:space="preserve">
</t>
    </r>
    <r>
      <rPr>
        <sz val="11"/>
        <color rgb="FF006096"/>
        <rFont val="Roboto Condensed"/>
      </rPr>
      <t>aliyun ram SetPasswordPolicy --PasswordReusePrevention 5</t>
    </r>
    <r>
      <rPr>
        <sz val="11"/>
        <color rgb="FF006096"/>
        <rFont val="Roboto Condensed"/>
      </rPr>
      <t xml:space="preserve">
</t>
    </r>
  </si>
  <si>
    <r>
      <rPr>
        <sz val="11"/>
        <color rgb="FF000000"/>
        <rFont val="Calibri"/>
      </rPr>
      <t>It is recommended that the password policy prevent the reuse of passwords.</t>
    </r>
  </si>
  <si>
    <r>
      <rPr>
        <sz val="11"/>
        <color rgb="FF000000"/>
        <rFont val="Calibri"/>
      </rPr>
      <t>Perform the following to ensure the password policy is configured as expected:</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Logon to RAM console </t>
    </r>
    <r>
      <rPr>
        <sz val="11"/>
        <color rgb="FF0000FF"/>
        <rFont val="Calibri"/>
      </rPr>
      <t>(https://ram.console.aliyun.com/overview)</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Password</t>
    </r>
    <r>
      <rPr>
        <sz val="11"/>
        <color rgb="FF000000"/>
        <rFont val="Calibri"/>
      </rPr>
      <t xml:space="preserve"> section, make sure that the value of </t>
    </r>
    <r>
      <rPr>
        <b/>
        <sz val="11"/>
        <color rgb="FF000000"/>
        <rFont val="Calibri"/>
      </rPr>
      <t>Do Not Repeat History</t>
    </r>
    <r>
      <rPr>
        <sz val="11"/>
        <color rgb="FF000000"/>
        <rFont val="Calibri"/>
      </rPr>
      <t xml:space="preserve"> is set to </t>
    </r>
    <r>
      <rPr>
        <b/>
        <sz val="11"/>
        <color rgb="FF000000"/>
        <rFont val="Calibri"/>
      </rPr>
      <t>5</t>
    </r>
    <r>
      <rPr>
        <sz val="11"/>
        <color rgb="FF000000"/>
        <rFont val="Calibri"/>
      </rPr>
      <t>.</t>
    </r>
    <r>
      <rPr>
        <sz val="11"/>
        <color rgb="FF000000"/>
        <rFont val="Calibri"/>
      </rPr>
      <t xml:space="preserve">
</t>
    </r>
    <r>
      <rPr>
        <b/>
        <sz val="11"/>
        <color rgb="FF000000"/>
        <rFont val="Calibri"/>
      </rPr>
      <t>Using the CLI:</t>
    </r>
    <r>
      <rPr>
        <sz val="11"/>
        <color rgb="FF000000"/>
        <rFont val="Calibri"/>
      </rPr>
      <t xml:space="preserve">
</t>
    </r>
    <r>
      <rPr>
        <sz val="11"/>
        <color rgb="FF006096"/>
        <rFont val="Roboto Condensed"/>
      </rPr>
      <t>aliyun ram GetPasswordPolicy</t>
    </r>
    <r>
      <rPr>
        <sz val="11"/>
        <color rgb="FF006096"/>
        <rFont val="Roboto Condensed"/>
      </rPr>
      <t xml:space="preserve">
</t>
    </r>
    <r>
      <rPr>
        <sz val="11"/>
        <color rgb="FF000000"/>
        <rFont val="Calibri"/>
      </rPr>
      <t xml:space="preserve">
</t>
    </r>
    <r>
      <rPr>
        <sz val="11"/>
        <color rgb="FF000000"/>
        <rFont val="Calibri"/>
      </rPr>
      <t xml:space="preserve">In the output, make sure that the </t>
    </r>
    <r>
      <rPr>
        <b/>
        <sz val="11"/>
        <color rgb="FF000000"/>
        <rFont val="Calibri"/>
      </rPr>
      <t>PasswordReusePrevention</t>
    </r>
    <r>
      <rPr>
        <sz val="11"/>
        <color rgb="FF000000"/>
        <rFont val="Calibri"/>
      </rPr>
      <t xml:space="preserve"> parameter is set to </t>
    </r>
    <r>
      <rPr>
        <b/>
        <sz val="11"/>
        <color rgb="FF000000"/>
        <rFont val="Calibri"/>
      </rPr>
      <t>5</t>
    </r>
    <r>
      <rPr>
        <sz val="11"/>
        <color rgb="FF000000"/>
        <rFont val="Calibri"/>
      </rPr>
      <t>.</t>
    </r>
  </si>
  <si>
    <r>
      <rPr>
        <sz val="11"/>
        <color rgb="FF000000"/>
        <rFont val="Calibri"/>
      </rPr>
      <t>The default password policy does not prevent password reuse.</t>
    </r>
  </si>
  <si>
    <t>1.13</t>
  </si>
  <si>
    <r>
      <rPr>
        <sz val="11"/>
        <rFont val="Calibri"/>
      </rPr>
      <t>Ensure RAM password policy expires passwords in 365 days or greater</t>
    </r>
  </si>
  <si>
    <r>
      <rPr>
        <sz val="11"/>
        <color rgb="FF000000"/>
        <rFont val="Calibri"/>
      </rPr>
      <t>Perform the following to set the password policy as expected:</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Logon to RAM console </t>
    </r>
    <r>
      <rPr>
        <sz val="11"/>
        <color rgb="FF0000FF"/>
        <rFont val="Calibri"/>
      </rPr>
      <t>(https://ram.console.aliyun.com/overview)</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Setting</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Password</t>
    </r>
    <r>
      <rPr>
        <sz val="11"/>
        <color rgb="FF000000"/>
        <rFont val="Calibri"/>
      </rPr>
      <t xml:space="preserve"> section, click </t>
    </r>
    <r>
      <rPr>
        <b/>
        <sz val="11"/>
        <color rgb="FF000000"/>
        <rFont val="Calibri"/>
      </rPr>
      <t>Modify</t>
    </r>
    <r>
      <rPr>
        <sz val="11"/>
        <color rgb="FF000000"/>
        <rFont val="Calibri"/>
      </rPr>
      <t>.</t>
    </r>
    <r>
      <rPr>
        <sz val="11"/>
        <color rgb="FF000000"/>
        <rFont val="Calibri"/>
      </rPr>
      <t xml:space="preserve">
</t>
    </r>
    <r>
      <rPr>
        <sz val="11"/>
        <color rgb="FF000000"/>
        <rFont val="Calibri"/>
      </rPr>
      <t xml:space="preserve">- check the box under </t>
    </r>
    <r>
      <rPr>
        <b/>
        <sz val="11"/>
        <color rgb="FF000000"/>
        <rFont val="Calibri"/>
      </rPr>
      <t>Max Age</t>
    </r>
    <r>
      <rPr>
        <sz val="11"/>
        <color rgb="FF000000"/>
        <rFont val="Calibri"/>
      </rPr>
      <t>, enter 365 or a greater number up to 1095.</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b/>
        <sz val="11"/>
        <color rgb="FF000000"/>
        <rFont val="Calibri"/>
      </rPr>
      <t>Using the CLI:</t>
    </r>
    <r>
      <rPr>
        <sz val="11"/>
        <color rgb="FF000000"/>
        <rFont val="Calibri"/>
      </rPr>
      <t xml:space="preserve">
</t>
    </r>
    <r>
      <rPr>
        <sz val="11"/>
        <color rgb="FF006096"/>
        <rFont val="Roboto Condensed"/>
      </rPr>
      <t>aliyun ram SetPasswordPolicy --MaxPasswordAge 365</t>
    </r>
    <r>
      <rPr>
        <sz val="11"/>
        <color rgb="FF006096"/>
        <rFont val="Roboto Condensed"/>
      </rPr>
      <t xml:space="preserve">
</t>
    </r>
  </si>
  <si>
    <r>
      <rPr>
        <sz val="11"/>
        <color rgb="FF000000"/>
        <rFont val="Calibri"/>
      </rPr>
      <t>RAM password policies can require passwords to be expired after a given number of days. It is recommended that the password policy expire passwords after 365 days or greater.</t>
    </r>
  </si>
  <si>
    <r>
      <rPr>
        <sz val="11"/>
        <color rgb="FF000000"/>
        <rFont val="Calibri"/>
      </rPr>
      <t>Perform the following to ensure the password policy is configured as expected:</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Logon to RAM console </t>
    </r>
    <r>
      <rPr>
        <sz val="11"/>
        <color rgb="FF0000FF"/>
        <rFont val="Calibri"/>
      </rPr>
      <t>(https://ram.console.aliyun.com/overview)</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Password</t>
    </r>
    <r>
      <rPr>
        <sz val="11"/>
        <color rgb="FF000000"/>
        <rFont val="Calibri"/>
      </rPr>
      <t xml:space="preserve"> section, make sure that the value of </t>
    </r>
    <r>
      <rPr>
        <b/>
        <sz val="11"/>
        <color rgb="FF000000"/>
        <rFont val="Calibri"/>
      </rPr>
      <t>Max Age</t>
    </r>
    <r>
      <rPr>
        <sz val="11"/>
        <color rgb="FF000000"/>
        <rFont val="Calibri"/>
      </rPr>
      <t xml:space="preserve"> is either </t>
    </r>
    <r>
      <rPr>
        <b/>
        <sz val="11"/>
        <color rgb="FF000000"/>
        <rFont val="Calibri"/>
      </rPr>
      <t>disabled</t>
    </r>
    <r>
      <rPr>
        <sz val="11"/>
        <color rgb="FF000000"/>
        <rFont val="Calibri"/>
      </rPr>
      <t xml:space="preserve"> or greater than </t>
    </r>
    <r>
      <rPr>
        <b/>
        <sz val="11"/>
        <color rgb="FF000000"/>
        <rFont val="Calibri"/>
      </rPr>
      <t>365</t>
    </r>
    <r>
      <rPr>
        <sz val="11"/>
        <color rgb="FF000000"/>
        <rFont val="Calibri"/>
      </rPr>
      <t>.</t>
    </r>
    <r>
      <rPr>
        <sz val="11"/>
        <color rgb="FF000000"/>
        <rFont val="Calibri"/>
      </rPr>
      <t xml:space="preserve">
</t>
    </r>
    <r>
      <rPr>
        <b/>
        <sz val="11"/>
        <color rgb="FF000000"/>
        <rFont val="Calibri"/>
      </rPr>
      <t>Using the CLI:</t>
    </r>
    <r>
      <rPr>
        <sz val="11"/>
        <color rgb="FF000000"/>
        <rFont val="Calibri"/>
      </rPr>
      <t xml:space="preserve">
</t>
    </r>
    <r>
      <rPr>
        <sz val="11"/>
        <color rgb="FF006096"/>
        <rFont val="Roboto Condensed"/>
      </rPr>
      <t>aliyun ram GetPasswordPolicy</t>
    </r>
    <r>
      <rPr>
        <sz val="11"/>
        <color rgb="FF006096"/>
        <rFont val="Roboto Condensed"/>
      </rPr>
      <t xml:space="preserve">
</t>
    </r>
    <r>
      <rPr>
        <sz val="11"/>
        <color rgb="FF000000"/>
        <rFont val="Calibri"/>
      </rPr>
      <t xml:space="preserve">
</t>
    </r>
    <r>
      <rPr>
        <sz val="11"/>
        <color rgb="FF000000"/>
        <rFont val="Calibri"/>
      </rPr>
      <t xml:space="preserve">In the output, make sure that the </t>
    </r>
    <r>
      <rPr>
        <b/>
        <sz val="11"/>
        <color rgb="FF000000"/>
        <rFont val="Calibri"/>
      </rPr>
      <t>MaxPasswordAge</t>
    </r>
    <r>
      <rPr>
        <sz val="11"/>
        <color rgb="FF000000"/>
        <rFont val="Calibri"/>
      </rPr>
      <t xml:space="preserve"> parameter is set to </t>
    </r>
    <r>
      <rPr>
        <b/>
        <sz val="11"/>
        <color rgb="FF000000"/>
        <rFont val="Calibri"/>
      </rPr>
      <t>&lt;365&gt;</t>
    </r>
    <r>
      <rPr>
        <sz val="11"/>
        <color rgb="FF000000"/>
        <rFont val="Calibri"/>
      </rPr>
      <t xml:space="preserve"> or a greater number.</t>
    </r>
  </si>
  <si>
    <r>
      <rPr>
        <sz val="11"/>
        <color rgb="FF000000"/>
        <rFont val="Calibri"/>
      </rPr>
      <t>The default password policy does not define max age.</t>
    </r>
  </si>
  <si>
    <t>1.14</t>
  </si>
  <si>
    <r>
      <rPr>
        <sz val="11"/>
        <rFont val="Calibri"/>
      </rPr>
      <t>Ensure RAM password policy temporarily blocks logon after 5 incorrect logon attempts within an hour</t>
    </r>
  </si>
  <si>
    <r>
      <rPr>
        <sz val="11"/>
        <color rgb="FF000000"/>
        <rFont val="Calibri"/>
      </rPr>
      <t>Perform the following to set the password policy as expected:</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Logon to RAM console </t>
    </r>
    <r>
      <rPr>
        <sz val="11"/>
        <color rgb="FF0000FF"/>
        <rFont val="Calibri"/>
      </rPr>
      <t>(https://ram.console.aliyun.com/overview)</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Password</t>
    </r>
    <r>
      <rPr>
        <sz val="11"/>
        <color rgb="FF000000"/>
        <rFont val="Calibri"/>
      </rPr>
      <t xml:space="preserve"> section, click </t>
    </r>
    <r>
      <rPr>
        <b/>
        <sz val="11"/>
        <color rgb="FF000000"/>
        <rFont val="Calibri"/>
      </rPr>
      <t>MOdify</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Max Attempts</t>
    </r>
    <r>
      <rPr>
        <sz val="11"/>
        <color rgb="FF000000"/>
        <rFont val="Calibri"/>
      </rPr>
      <t xml:space="preserve"> field, Check the box next to </t>
    </r>
    <r>
      <rPr>
        <b/>
        <sz val="11"/>
        <color rgb="FF000000"/>
        <rFont val="Calibri"/>
      </rPr>
      <t>Enable</t>
    </r>
    <r>
      <rPr>
        <sz val="11"/>
        <color rgb="FF000000"/>
        <rFont val="Calibri"/>
      </rPr>
      <t xml:space="preserve"> and enter </t>
    </r>
    <r>
      <rPr>
        <b/>
        <sz val="11"/>
        <color rgb="FF000000"/>
        <rFont val="Calibri"/>
      </rPr>
      <t>5</t>
    </r>
    <r>
      <rPr>
        <sz val="11"/>
        <color rgb="FF000000"/>
        <rFont val="Calibri"/>
      </rPr>
      <t xml:space="preserve"> in the field.</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b/>
        <sz val="11"/>
        <color rgb="FF000000"/>
        <rFont val="Calibri"/>
      </rPr>
      <t>Using the CLI:</t>
    </r>
    <r>
      <rPr>
        <sz val="11"/>
        <color rgb="FF000000"/>
        <rFont val="Calibri"/>
      </rPr>
      <t xml:space="preserve">
</t>
    </r>
    <r>
      <rPr>
        <sz val="11"/>
        <color rgb="FF006096"/>
        <rFont val="Roboto Condensed"/>
      </rPr>
      <t>aliyun ram SetPasswordPolicy --MaxLoginAttemps 5</t>
    </r>
    <r>
      <rPr>
        <sz val="11"/>
        <color rgb="FF006096"/>
        <rFont val="Roboto Condensed"/>
      </rPr>
      <t xml:space="preserve">
</t>
    </r>
  </si>
  <si>
    <r>
      <rPr>
        <sz val="11"/>
        <color rgb="FF000000"/>
        <rFont val="Calibri"/>
      </rPr>
      <t>RAM password policies can temporarily block logon after several incorrect logon attempts within an hour. It is recommended that the password policy is set to temporarily block logon after 5 incorrect logon attempts within an hour.</t>
    </r>
  </si>
  <si>
    <r>
      <rPr>
        <sz val="11"/>
        <color rgb="FF000000"/>
        <rFont val="Calibri"/>
      </rPr>
      <t>Perform the following to ensure the password policy is configured as expected:</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Logon to RAM console </t>
    </r>
    <r>
      <rPr>
        <sz val="11"/>
        <color rgb="FF0000FF"/>
        <rFont val="Calibri"/>
      </rPr>
      <t>(https://ram.console.aliyun.com/overview)</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Password</t>
    </r>
    <r>
      <rPr>
        <sz val="11"/>
        <color rgb="FF000000"/>
        <rFont val="Calibri"/>
      </rPr>
      <t xml:space="preserve"> section, make sure that the value of </t>
    </r>
    <r>
      <rPr>
        <b/>
        <sz val="11"/>
        <color rgb="FF000000"/>
        <rFont val="Calibri"/>
      </rPr>
      <t>Max Attempts</t>
    </r>
    <r>
      <rPr>
        <sz val="11"/>
        <color rgb="FF000000"/>
        <rFont val="Calibri"/>
      </rPr>
      <t xml:space="preserve"> is </t>
    </r>
    <r>
      <rPr>
        <b/>
        <sz val="11"/>
        <color rgb="FF000000"/>
        <rFont val="Calibri"/>
      </rPr>
      <t>5</t>
    </r>
    <r>
      <rPr>
        <sz val="11"/>
        <color rgb="FF000000"/>
        <rFont val="Calibri"/>
      </rPr>
      <t>.</t>
    </r>
    <r>
      <rPr>
        <sz val="11"/>
        <color rgb="FF000000"/>
        <rFont val="Calibri"/>
      </rPr>
      <t xml:space="preserve">
</t>
    </r>
    <r>
      <rPr>
        <b/>
        <sz val="11"/>
        <color rgb="FF000000"/>
        <rFont val="Calibri"/>
      </rPr>
      <t>Using the CLI:</t>
    </r>
    <r>
      <rPr>
        <sz val="11"/>
        <color rgb="FF000000"/>
        <rFont val="Calibri"/>
      </rPr>
      <t xml:space="preserve">
</t>
    </r>
    <r>
      <rPr>
        <sz val="11"/>
        <color rgb="FF006096"/>
        <rFont val="Roboto Condensed"/>
      </rPr>
      <t>aliyun ram GetPasswordPolicy</t>
    </r>
    <r>
      <rPr>
        <sz val="11"/>
        <color rgb="FF006096"/>
        <rFont val="Roboto Condensed"/>
      </rPr>
      <t xml:space="preserve">
</t>
    </r>
    <r>
      <rPr>
        <sz val="11"/>
        <color rgb="FF000000"/>
        <rFont val="Calibri"/>
      </rPr>
      <t xml:space="preserve">
</t>
    </r>
    <r>
      <rPr>
        <sz val="11"/>
        <color rgb="FF000000"/>
        <rFont val="Calibri"/>
      </rPr>
      <t xml:space="preserve">In the output, make sure that the </t>
    </r>
    <r>
      <rPr>
        <b/>
        <sz val="11"/>
        <color rgb="FF000000"/>
        <rFont val="Calibri"/>
      </rPr>
      <t>MaxLoginAttemps</t>
    </r>
    <r>
      <rPr>
        <sz val="11"/>
        <color rgb="FF000000"/>
        <rFont val="Calibri"/>
      </rPr>
      <t xml:space="preserve"> parameter is set to </t>
    </r>
    <r>
      <rPr>
        <b/>
        <sz val="11"/>
        <color rgb="FF000000"/>
        <rFont val="Calibri"/>
      </rPr>
      <t>&lt;5&gt;</t>
    </r>
    <r>
      <rPr>
        <sz val="11"/>
        <color rgb="FF000000"/>
        <rFont val="Calibri"/>
      </rPr>
      <t>.</t>
    </r>
  </si>
  <si>
    <r>
      <rPr>
        <sz val="11"/>
        <color rgb="FF000000"/>
        <rFont val="Calibri"/>
      </rPr>
      <t>The default password policy does not define Max Attempts.</t>
    </r>
  </si>
  <si>
    <t>1.15</t>
  </si>
  <si>
    <r>
      <rPr>
        <sz val="11"/>
        <rFont val="Calibri"/>
      </rPr>
      <t xml:space="preserve">Ensure RAM policies that allow full </t>
    </r>
    <r>
      <rPr>
        <sz val="11"/>
        <color rgb="FF000000"/>
        <rFont val="Calibri"/>
      </rPr>
      <t>"</t>
    </r>
    <r>
      <rPr>
        <b/>
        <sz val="11"/>
        <color rgb="FF000000"/>
        <rFont val="Calibri"/>
      </rPr>
      <t>*:*</t>
    </r>
    <r>
      <rPr>
        <sz val="11"/>
        <color rgb="FF000000"/>
        <rFont val="Calibri"/>
      </rPr>
      <t>"</t>
    </r>
    <r>
      <rPr>
        <sz val="11"/>
        <color rgb="FF000000"/>
        <rFont val="Calibri"/>
      </rPr>
      <t xml:space="preserve"> administrative privileges are not created</t>
    </r>
  </si>
  <si>
    <r>
      <rPr>
        <sz val="11"/>
        <color rgb="FF000000"/>
        <rFont val="Calibri"/>
      </rPr>
      <t>Perform the following to detach the policy that has full administrative privileges and remove them:</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Logon to RAM console </t>
    </r>
    <r>
      <rPr>
        <sz val="11"/>
        <color rgb="FF0000FF"/>
        <rFont val="Calibri"/>
      </rPr>
      <t>(https://ram.console.aliyun.com/overview)</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Permissions &gt; Policies</t>
    </r>
    <r>
      <rPr>
        <sz val="11"/>
        <color rgb="FF000000"/>
        <rFont val="Calibri"/>
      </rPr>
      <t>.</t>
    </r>
    <r>
      <rPr>
        <sz val="11"/>
        <color rgb="FF000000"/>
        <rFont val="Calibri"/>
      </rPr>
      <t xml:space="preserve">
</t>
    </r>
    <r>
      <rPr>
        <sz val="11"/>
        <color rgb="FF000000"/>
        <rFont val="Calibri"/>
      </rPr>
      <t xml:space="preserve">- From the </t>
    </r>
    <r>
      <rPr>
        <b/>
        <sz val="11"/>
        <color rgb="FF000000"/>
        <rFont val="Calibri"/>
      </rPr>
      <t>Policy Type</t>
    </r>
    <r>
      <rPr>
        <sz val="11"/>
        <color rgb="FF000000"/>
        <rFont val="Calibri"/>
      </rPr>
      <t xml:space="preserve"> drop-down list, select </t>
    </r>
    <r>
      <rPr>
        <b/>
        <sz val="11"/>
        <color rgb="FF000000"/>
        <rFont val="Calibri"/>
      </rPr>
      <t>Custom Policy</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Policy Name</t>
    </r>
    <r>
      <rPr>
        <sz val="11"/>
        <color rgb="FF000000"/>
        <rFont val="Calibri"/>
      </rPr>
      <t xml:space="preserve"> column, click the name of the target policy.</t>
    </r>
    <r>
      <rPr>
        <sz val="11"/>
        <color rgb="FF000000"/>
        <rFont val="Calibri"/>
      </rPr>
      <t xml:space="preserve">
</t>
    </r>
    <r>
      <rPr>
        <sz val="11"/>
        <color rgb="FF000000"/>
        <rFont val="Calibri"/>
      </rPr>
      <t xml:space="preserve">- In the </t>
    </r>
    <r>
      <rPr>
        <b/>
        <sz val="11"/>
        <color rgb="FF000000"/>
        <rFont val="Calibri"/>
      </rPr>
      <t>Policy Document</t>
    </r>
    <r>
      <rPr>
        <sz val="11"/>
        <color rgb="FF000000"/>
        <rFont val="Calibri"/>
      </rPr>
      <t xml:space="preserve"> section, check whether the policy has a statement that includes "Effect": "Allow", "Action": "</t>
    </r>
    <r>
      <rPr>
        <i/>
        <sz val="11"/>
        <color rgb="FF000000"/>
        <rFont val="Calibri"/>
      </rPr>
      <t>", and "Resource": "</t>
    </r>
    <r>
      <rPr>
        <sz val="11"/>
        <color rgb="FF000000"/>
        <rFont val="Calibri"/>
      </rPr>
      <t>".</t>
    </r>
    <r>
      <rPr>
        <sz val="11"/>
        <color rgb="FF000000"/>
        <rFont val="Calibri"/>
      </rPr>
      <t xml:space="preserve">
</t>
    </r>
    <r>
      <rPr>
        <sz val="11"/>
        <color rgb="FF000000"/>
        <rFont val="Calibri"/>
      </rPr>
      <t>- If it does not, skip this section.</t>
    </r>
    <r>
      <rPr>
        <sz val="11"/>
        <color rgb="FF000000"/>
        <rFont val="Calibri"/>
      </rPr>
      <t xml:space="preserve">
</t>
    </r>
    <r>
      <rPr>
        <sz val="11"/>
        <color rgb="FF000000"/>
        <rFont val="Calibri"/>
      </rPr>
      <t xml:space="preserve">- If it does, edit the policy to remove such statement or remove the policy from any RAM users, user groups, or roles that have this policy attached.- To edit the policy:a. On the </t>
    </r>
    <r>
      <rPr>
        <b/>
        <sz val="11"/>
        <color rgb="FF000000"/>
        <rFont val="Calibri"/>
      </rPr>
      <t>Policy Document</t>
    </r>
    <r>
      <rPr>
        <sz val="11"/>
        <color rgb="FF000000"/>
        <rFont val="Calibri"/>
      </rPr>
      <t xml:space="preserve"> tab, click </t>
    </r>
    <r>
      <rPr>
        <b/>
        <sz val="11"/>
        <color rgb="FF000000"/>
        <rFont val="Calibri"/>
      </rPr>
      <t>Modify Policy Document</t>
    </r>
    <r>
      <rPr>
        <sz val="11"/>
        <color rgb="FF000000"/>
        <rFont val="Calibri"/>
      </rPr>
      <t xml:space="preserve">.b. Remove the entire “Statement” element which contains the full </t>
    </r>
    <r>
      <rPr>
        <i/>
        <sz val="11"/>
        <color rgb="FF000000"/>
        <rFont val="Calibri"/>
      </rPr>
      <t>:</t>
    </r>
    <r>
      <rPr>
        <sz val="11"/>
        <color rgb="FF000000"/>
        <rFont val="Calibri"/>
      </rPr>
      <t xml:space="preserve"> administrative privilege, or modify it to asmaller permission.- To remove all references from the policy:a. Go to the </t>
    </r>
    <r>
      <rPr>
        <b/>
        <sz val="11"/>
        <color rgb="FF000000"/>
        <rFont val="Calibri"/>
      </rPr>
      <t>References</t>
    </r>
    <r>
      <rPr>
        <sz val="11"/>
        <color rgb="FF000000"/>
        <rFont val="Calibri"/>
      </rPr>
      <t xml:space="preserve"> tab, review if there is any reference of the custom policy.b. For each reference, click </t>
    </r>
    <r>
      <rPr>
        <b/>
        <sz val="11"/>
        <color rgb="FF000000"/>
        <rFont val="Calibri"/>
      </rPr>
      <t>Revoke Permission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b/>
        <sz val="11"/>
        <color rgb="FF000000"/>
        <rFont val="Calibri"/>
      </rPr>
      <t>Using the CLI:</t>
    </r>
    <r>
      <rPr>
        <sz val="11"/>
        <color rgb="FF000000"/>
        <rFont val="Calibri"/>
      </rPr>
      <t xml:space="preserve">
</t>
    </r>
    <r>
      <rPr>
        <sz val="11"/>
        <color rgb="FF000000"/>
        <rFont val="Calibri"/>
      </rPr>
      <t xml:space="preserve">- Run the following command to list all RAM users, groups, and roles to which the specified policy (i.e. policy with </t>
    </r>
    <r>
      <rPr>
        <i/>
        <sz val="11"/>
        <color rgb="FF000000"/>
        <rFont val="Calibri"/>
      </rPr>
      <t>.</t>
    </r>
    <r>
      <rPr>
        <sz val="11"/>
        <color rgb="FF000000"/>
        <rFont val="Calibri"/>
      </rPr>
      <t>) is attached:</t>
    </r>
    <r>
      <rPr>
        <sz val="11"/>
        <color rgb="FF000000"/>
        <rFont val="Calibri"/>
      </rPr>
      <t xml:space="preserve">
</t>
    </r>
    <r>
      <rPr>
        <sz val="11"/>
        <color rgb="FF006096"/>
        <rFont val="Roboto Condensed"/>
      </rPr>
      <t>aliyun ram ListEntitiesForPolicy --PolicyName &lt;policy_name&gt; --PolicyType Custom</t>
    </r>
    <r>
      <rPr>
        <sz val="11"/>
        <color rgb="FF006096"/>
        <rFont val="Roboto Condensed"/>
      </rPr>
      <t xml:space="preserve">
</t>
    </r>
    <r>
      <rPr>
        <sz val="11"/>
        <color rgb="FF000000"/>
        <rFont val="Calibri"/>
      </rPr>
      <t xml:space="preserve">
</t>
    </r>
    <r>
      <rPr>
        <sz val="11"/>
        <color rgb="FF000000"/>
        <rFont val="Calibri"/>
      </rPr>
      <t>- Run the following command to detach the policy from all RAM users:</t>
    </r>
    <r>
      <rPr>
        <sz val="11"/>
        <color rgb="FF000000"/>
        <rFont val="Calibri"/>
      </rPr>
      <t xml:space="preserve">
</t>
    </r>
    <r>
      <rPr>
        <sz val="11"/>
        <color rgb="FF006096"/>
        <rFont val="Roboto Condensed"/>
      </rPr>
      <t>aliyun ram DetachPolicyFromUser --PolicyName &lt;policy_name&gt; --PolicyType Custom --UserName &lt;ram_user &gt;</t>
    </r>
    <r>
      <rPr>
        <sz val="11"/>
        <color rgb="FF006096"/>
        <rFont val="Roboto Condensed"/>
      </rPr>
      <t xml:space="preserve">
</t>
    </r>
    <r>
      <rPr>
        <sz val="11"/>
        <color rgb="FF000000"/>
        <rFont val="Calibri"/>
      </rPr>
      <t xml:space="preserve">
</t>
    </r>
    <r>
      <rPr>
        <sz val="11"/>
        <color rgb="FF000000"/>
        <rFont val="Calibri"/>
      </rPr>
      <t>- Run the following command to detach the policy from all RAM user groups:</t>
    </r>
    <r>
      <rPr>
        <sz val="11"/>
        <color rgb="FF000000"/>
        <rFont val="Calibri"/>
      </rPr>
      <t xml:space="preserve">
</t>
    </r>
    <r>
      <rPr>
        <sz val="11"/>
        <color rgb="FF006096"/>
        <rFont val="Roboto Condensed"/>
      </rPr>
      <t>aliyun ram DetachPolicyFromGroup --PolicyName &lt;policy_name&gt; --PolicyType Custom --GroupName &lt;ram_group&gt;</t>
    </r>
    <r>
      <rPr>
        <sz val="11"/>
        <color rgb="FF006096"/>
        <rFont val="Roboto Condensed"/>
      </rPr>
      <t xml:space="preserve">
</t>
    </r>
    <r>
      <rPr>
        <sz val="11"/>
        <color rgb="FF000000"/>
        <rFont val="Calibri"/>
      </rPr>
      <t xml:space="preserve">
</t>
    </r>
    <r>
      <rPr>
        <sz val="11"/>
        <color rgb="FF000000"/>
        <rFont val="Calibri"/>
      </rPr>
      <t>- Run the following command to detach the policy from all RAM roles:</t>
    </r>
    <r>
      <rPr>
        <sz val="11"/>
        <color rgb="FF000000"/>
        <rFont val="Calibri"/>
      </rPr>
      <t xml:space="preserve">
</t>
    </r>
    <r>
      <rPr>
        <sz val="11"/>
        <color rgb="FF006096"/>
        <rFont val="Roboto Condensed"/>
      </rPr>
      <t>aliyun ram DetachPolicyFromRole --PolicyName &lt;policy_name&gt; --PolicyType Custom --RoleName &lt;ram_role&gt;</t>
    </r>
    <r>
      <rPr>
        <sz val="11"/>
        <color rgb="FF006096"/>
        <rFont val="Roboto Condensed"/>
      </rPr>
      <t xml:space="preserve">
</t>
    </r>
  </si>
  <si>
    <r>
      <rPr>
        <sz val="11"/>
        <color rgb="FF000000"/>
        <rFont val="Calibri"/>
      </rPr>
      <t>RAM policies represent permissions that can be granted to users, groups, or roles. It is recommended and considered a standard security advice to grant least privilege—that is, granting only the permissions required to perform tasks. Determine what users need to do and then create policies with permissions only fits those tasks, instead of allowing full administrative privileges.</t>
    </r>
  </si>
  <si>
    <r>
      <rPr>
        <sz val="11"/>
        <color rgb="FF000000"/>
        <rFont val="Calibri"/>
      </rPr>
      <t>If you edit the policy document, or remove all references from the policy, the identities using this policy may encounter access denied errors for the actions and resources that are not covered by their current permissions.</t>
    </r>
  </si>
  <si>
    <r>
      <rPr>
        <sz val="11"/>
        <color rgb="FF000000"/>
        <rFont val="Calibri"/>
      </rPr>
      <t>Perform the following to check what permissions are allowed inside a policy:</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Logon to RAM console </t>
    </r>
    <r>
      <rPr>
        <sz val="11"/>
        <color rgb="FF0000FF"/>
        <rFont val="Calibri"/>
      </rPr>
      <t>(https://ram.console.aliyun.com/overview)</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Permissions &gt; Policies</t>
    </r>
    <r>
      <rPr>
        <sz val="11"/>
        <color rgb="FF000000"/>
        <rFont val="Calibri"/>
      </rPr>
      <t>.</t>
    </r>
    <r>
      <rPr>
        <sz val="11"/>
        <color rgb="FF000000"/>
        <rFont val="Calibri"/>
      </rPr>
      <t xml:space="preserve">
</t>
    </r>
    <r>
      <rPr>
        <sz val="11"/>
        <color rgb="FF000000"/>
        <rFont val="Calibri"/>
      </rPr>
      <t xml:space="preserve">- From the </t>
    </r>
    <r>
      <rPr>
        <b/>
        <sz val="11"/>
        <color rgb="FF000000"/>
        <rFont val="Calibri"/>
      </rPr>
      <t>Policy Type</t>
    </r>
    <r>
      <rPr>
        <sz val="11"/>
        <color rgb="FF000000"/>
        <rFont val="Calibri"/>
      </rPr>
      <t xml:space="preserve"> drop-down list, select </t>
    </r>
    <r>
      <rPr>
        <b/>
        <sz val="11"/>
        <color rgb="FF000000"/>
        <rFont val="Calibri"/>
      </rPr>
      <t>Custom Policy</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Policy Name</t>
    </r>
    <r>
      <rPr>
        <sz val="11"/>
        <color rgb="FF000000"/>
        <rFont val="Calibri"/>
      </rPr>
      <t xml:space="preserve"> column, click the name of each policy.</t>
    </r>
    <r>
      <rPr>
        <sz val="11"/>
        <color rgb="FF000000"/>
        <rFont val="Calibri"/>
      </rPr>
      <t xml:space="preserve">
</t>
    </r>
    <r>
      <rPr>
        <sz val="11"/>
        <color rgb="FF000000"/>
        <rFont val="Calibri"/>
      </rPr>
      <t xml:space="preserve">- In the </t>
    </r>
    <r>
      <rPr>
        <b/>
        <sz val="11"/>
        <color rgb="FF000000"/>
        <rFont val="Calibri"/>
      </rPr>
      <t>Policy Document</t>
    </r>
    <r>
      <rPr>
        <sz val="11"/>
        <color rgb="FF000000"/>
        <rFont val="Calibri"/>
      </rPr>
      <t xml:space="preserve"> section, make sure that no policy has a statement that includes </t>
    </r>
    <r>
      <rPr>
        <b/>
        <sz val="11"/>
        <color rgb="FF000000"/>
        <rFont val="Calibri"/>
      </rPr>
      <t>"Effect": "Allow", "Action": "*", and "Resource": "*"</t>
    </r>
    <r>
      <rPr>
        <sz val="11"/>
        <color rgb="FF000000"/>
        <rFont val="Calibri"/>
      </rPr>
      <t>, or any policy with such statement is not attached to any RAM identities (including RAM user, group, or role).</t>
    </r>
    <r>
      <rPr>
        <sz val="11"/>
        <color rgb="FF000000"/>
        <rFont val="Calibri"/>
      </rPr>
      <t xml:space="preserve">
</t>
    </r>
    <r>
      <rPr>
        <b/>
        <sz val="11"/>
        <color rgb="FF000000"/>
        <rFont val="Calibri"/>
      </rPr>
      <t>Using the CLI:</t>
    </r>
    <r>
      <rPr>
        <sz val="11"/>
        <color rgb="FF000000"/>
        <rFont val="Calibri"/>
      </rPr>
      <t xml:space="preserve">
</t>
    </r>
    <r>
      <rPr>
        <sz val="11"/>
        <color rgb="FF000000"/>
        <rFont val="Calibri"/>
      </rPr>
      <t>- Run the following command to obtain a list of policies</t>
    </r>
    <r>
      <rPr>
        <sz val="11"/>
        <color rgb="FF000000"/>
        <rFont val="Calibri"/>
      </rPr>
      <t xml:space="preserve">
</t>
    </r>
    <r>
      <rPr>
        <sz val="11"/>
        <color rgb="FF006096"/>
        <rFont val="Roboto Condensed"/>
      </rPr>
      <t>aliyun ram ListPolicies --PolicyType Custom</t>
    </r>
    <r>
      <rPr>
        <sz val="11"/>
        <color rgb="FF006096"/>
        <rFont val="Roboto Condensed"/>
      </rPr>
      <t xml:space="preserve">
</t>
    </r>
    <r>
      <rPr>
        <sz val="11"/>
        <color rgb="FF000000"/>
        <rFont val="Calibri"/>
      </rPr>
      <t xml:space="preserve">
</t>
    </r>
    <r>
      <rPr>
        <sz val="11"/>
        <color rgb="FF000000"/>
        <rFont val="Calibri"/>
      </rPr>
      <t>- For each policy returned, run the following command to determine if any policies allow full administrative privileges:</t>
    </r>
    <r>
      <rPr>
        <sz val="11"/>
        <color rgb="FF000000"/>
        <rFont val="Calibri"/>
      </rPr>
      <t xml:space="preserve">
</t>
    </r>
    <r>
      <rPr>
        <sz val="11"/>
        <color rgb="FF006096"/>
        <rFont val="Roboto Condensed"/>
      </rPr>
      <t>aliyun ram GetPolicy --PolicyName &lt;policy_name&gt; --PolicyType Custom</t>
    </r>
    <r>
      <rPr>
        <sz val="11"/>
        <color rgb="FF006096"/>
        <rFont val="Roboto Condensed"/>
      </rPr>
      <t xml:space="preserve">
</t>
    </r>
    <r>
      <rPr>
        <sz val="11"/>
        <color rgb="FF000000"/>
        <rFont val="Calibri"/>
      </rPr>
      <t xml:space="preserve">
</t>
    </r>
    <r>
      <rPr>
        <sz val="11"/>
        <color rgb="FF000000"/>
        <rFont val="Calibri"/>
      </rPr>
      <t xml:space="preserve">Note: In the preceding command, </t>
    </r>
    <r>
      <rPr>
        <b/>
        <sz val="11"/>
        <color rgb="FF000000"/>
        <rFont val="Calibri"/>
      </rPr>
      <t>policy_name</t>
    </r>
    <r>
      <rPr>
        <sz val="11"/>
        <color rgb="FF000000"/>
        <rFont val="Calibri"/>
      </rPr>
      <t xml:space="preserve"> is the value of the </t>
    </r>
    <r>
      <rPr>
        <b/>
        <sz val="11"/>
        <color rgb="FF000000"/>
        <rFont val="Calibri"/>
      </rPr>
      <t>PolicyName</t>
    </r>
    <r>
      <rPr>
        <sz val="11"/>
        <color rgb="FF000000"/>
        <rFont val="Calibri"/>
      </rPr>
      <t xml:space="preserve"> parameter in each policy the ListPolicies command returned.</t>
    </r>
    <r>
      <rPr>
        <sz val="11"/>
        <color rgb="FF000000"/>
        <rFont val="Calibri"/>
      </rPr>
      <t xml:space="preserve">
</t>
    </r>
    <r>
      <rPr>
        <sz val="11"/>
        <color rgb="FF000000"/>
        <rFont val="Calibri"/>
      </rPr>
      <t xml:space="preserve">In the output, check the value of PolicyDocument under DefaultPolicyVersion to make sure that no policy has a statement that includes </t>
    </r>
    <r>
      <rPr>
        <b/>
        <sz val="11"/>
        <color rgb="FF000000"/>
        <rFont val="Calibri"/>
      </rPr>
      <t>"Effect": "Allow", "Action": "*"</t>
    </r>
    <r>
      <rPr>
        <sz val="11"/>
        <color rgb="FF000000"/>
        <rFont val="Calibri"/>
      </rPr>
      <t xml:space="preserve">, and </t>
    </r>
    <r>
      <rPr>
        <b/>
        <sz val="11"/>
        <color rgb="FF000000"/>
        <rFont val="Calibri"/>
      </rPr>
      <t>"Resource": "*"</t>
    </r>
    <r>
      <rPr>
        <sz val="11"/>
        <color rgb="FF000000"/>
        <rFont val="Calibri"/>
      </rPr>
      <t xml:space="preserve">, or make sure that the value of </t>
    </r>
    <r>
      <rPr>
        <b/>
        <sz val="11"/>
        <color rgb="FF000000"/>
        <rFont val="Calibri"/>
      </rPr>
      <t>AttachmentCount</t>
    </r>
    <r>
      <rPr>
        <sz val="11"/>
        <color rgb="FF000000"/>
        <rFont val="Calibri"/>
      </rPr>
      <t xml:space="preserve"> under </t>
    </r>
    <r>
      <rPr>
        <b/>
        <sz val="11"/>
        <color rgb="FF000000"/>
        <rFont val="Calibri"/>
      </rPr>
      <t>Policy</t>
    </r>
    <r>
      <rPr>
        <sz val="11"/>
        <color rgb="FF000000"/>
        <rFont val="Calibri"/>
      </rPr>
      <t xml:space="preserve"> is set to </t>
    </r>
    <r>
      <rPr>
        <b/>
        <sz val="11"/>
        <color rgb="FF000000"/>
        <rFont val="Calibri"/>
      </rPr>
      <t>0</t>
    </r>
    <r>
      <rPr>
        <sz val="11"/>
        <color rgb="FF000000"/>
        <rFont val="Calibri"/>
      </rPr>
      <t xml:space="preserve"> for such policies.</t>
    </r>
  </si>
  <si>
    <r>
      <rPr>
        <sz val="11"/>
        <color rgb="FF000000"/>
        <rFont val="Calibri"/>
      </rPr>
      <t>By default, no custom policy is created.</t>
    </r>
  </si>
  <si>
    <t>1.16</t>
  </si>
  <si>
    <r>
      <rPr>
        <sz val="11"/>
        <rFont val="Calibri"/>
      </rPr>
      <t>Ensure RAM policies are attached only to groups or roles</t>
    </r>
  </si>
  <si>
    <r>
      <rPr>
        <sz val="11"/>
        <color rgb="FF000000"/>
        <rFont val="Calibri"/>
      </rPr>
      <t>Perform the following to create a RAM user group and assign a policy to it:</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 on to RAM console </t>
    </r>
    <r>
      <rPr>
        <sz val="11"/>
        <color rgb="FF0000FF"/>
        <rFont val="Calibri"/>
      </rPr>
      <t>(https://ram.console.aliyun.com/overview)</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Identities &gt; Users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 Group</t>
    </r>
    <r>
      <rPr>
        <sz val="11"/>
        <color rgb="FF000000"/>
        <rFont val="Calibri"/>
      </rPr>
      <t>, and enter the group name, display name, and description.</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Group Name/Display Name</t>
    </r>
    <r>
      <rPr>
        <sz val="11"/>
        <color rgb="FF000000"/>
        <rFont val="Calibri"/>
      </rPr>
      <t xml:space="preserve"> column, find the target RAM user group and click </t>
    </r>
    <r>
      <rPr>
        <b/>
        <sz val="11"/>
        <color rgb="FF000000"/>
        <rFont val="Calibri"/>
      </rPr>
      <t>Add Permissions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Select Policy</t>
    </r>
    <r>
      <rPr>
        <sz val="11"/>
        <color rgb="FF000000"/>
        <rFont val="Calibri"/>
      </rPr>
      <t xml:space="preserve"> section, select the target policy or policies and click </t>
    </r>
    <r>
      <rPr>
        <b/>
        <sz val="11"/>
        <color rgb="FF000000"/>
        <rFont val="Calibri"/>
      </rPr>
      <t>OK</t>
    </r>
    <r>
      <rPr>
        <sz val="11"/>
        <color rgb="FF000000"/>
        <rFont val="Calibri"/>
      </rPr>
      <t>.</t>
    </r>
    <r>
      <rPr>
        <sz val="11"/>
        <color rgb="FF000000"/>
        <rFont val="Calibri"/>
      </rPr>
      <t xml:space="preserve">
</t>
    </r>
    <r>
      <rPr>
        <b/>
        <sz val="11"/>
        <color rgb="FF000000"/>
        <rFont val="Calibri"/>
      </rPr>
      <t>Using the CLI:</t>
    </r>
    <r>
      <rPr>
        <sz val="11"/>
        <color rgb="FF000000"/>
        <rFont val="Calibri"/>
      </rPr>
      <t xml:space="preserve">
</t>
    </r>
    <r>
      <rPr>
        <sz val="11"/>
        <color rgb="FF000000"/>
        <rFont val="Calibri"/>
      </rPr>
      <t>- Run the following command to create a RAM user group:</t>
    </r>
    <r>
      <rPr>
        <sz val="11"/>
        <color rgb="FF000000"/>
        <rFont val="Calibri"/>
      </rPr>
      <t xml:space="preserve">
</t>
    </r>
    <r>
      <rPr>
        <sz val="11"/>
        <color rgb="FF006096"/>
        <rFont val="Roboto Condensed"/>
      </rPr>
      <t>aliyun ram CreateGroup –GroupName &lt;ram_user_group&gt;</t>
    </r>
    <r>
      <rPr>
        <sz val="11"/>
        <color rgb="FF006096"/>
        <rFont val="Roboto Condensed"/>
      </rPr>
      <t xml:space="preserve">
</t>
    </r>
    <r>
      <rPr>
        <sz val="11"/>
        <color rgb="FF000000"/>
        <rFont val="Calibri"/>
      </rPr>
      <t xml:space="preserve">
</t>
    </r>
    <r>
      <rPr>
        <sz val="11"/>
        <color rgb="FF000000"/>
        <rFont val="Calibri"/>
      </rPr>
      <t>- Run the following command to attach a policy to the group:</t>
    </r>
    <r>
      <rPr>
        <sz val="11"/>
        <color rgb="FF000000"/>
        <rFont val="Calibri"/>
      </rPr>
      <t xml:space="preserve">
</t>
    </r>
    <r>
      <rPr>
        <sz val="11"/>
        <color rgb="FF006096"/>
        <rFont val="Roboto Condensed"/>
      </rPr>
      <t>aliyun ram AttachPolicyToGroup --GroupName &lt;ram_user_group&gt; --PolicyName &lt;policy_name&gt; --PolicyType &lt;System|Custom&gt;</t>
    </r>
    <r>
      <rPr>
        <sz val="11"/>
        <color rgb="FF006096"/>
        <rFont val="Roboto Condensed"/>
      </rPr>
      <t xml:space="preserve">
</t>
    </r>
    <r>
      <rPr>
        <sz val="11"/>
        <color rgb="FF000000"/>
        <rFont val="Calibri"/>
      </rPr>
      <t xml:space="preserve">
</t>
    </r>
    <r>
      <rPr>
        <sz val="11"/>
        <color rgb="FF000000"/>
        <rFont val="Calibri"/>
      </rPr>
      <t>Perform the following to add a user to a given group:</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 on to RAM console </t>
    </r>
    <r>
      <rPr>
        <sz val="11"/>
        <color rgb="FF0000FF"/>
        <rFont val="Calibri"/>
      </rPr>
      <t>(https://ram.console.aliyun.com/overview)</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Identities &gt; Groups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Group Name/Display Name</t>
    </r>
    <r>
      <rPr>
        <sz val="11"/>
        <color rgb="FF000000"/>
        <rFont val="Calibri"/>
      </rPr>
      <t xml:space="preserve"> column, find the target RAM user group and click </t>
    </r>
    <r>
      <rPr>
        <b/>
        <sz val="11"/>
        <color rgb="FF000000"/>
        <rFont val="Calibri"/>
      </rPr>
      <t>Add Group Members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User</t>
    </r>
    <r>
      <rPr>
        <sz val="11"/>
        <color rgb="FF000000"/>
        <rFont val="Calibri"/>
      </rPr>
      <t xml:space="preserve"> section, select the target RAM user and click </t>
    </r>
    <r>
      <rPr>
        <b/>
        <sz val="11"/>
        <color rgb="FF000000"/>
        <rFont val="Calibri"/>
      </rPr>
      <t>OK</t>
    </r>
    <r>
      <rPr>
        <sz val="11"/>
        <color rgb="FF000000"/>
        <rFont val="Calibri"/>
      </rPr>
      <t>.</t>
    </r>
    <r>
      <rPr>
        <sz val="11"/>
        <color rgb="FF000000"/>
        <rFont val="Calibri"/>
      </rPr>
      <t xml:space="preserve">
</t>
    </r>
    <r>
      <rPr>
        <b/>
        <sz val="11"/>
        <color rgb="FF000000"/>
        <rFont val="Calibri"/>
      </rPr>
      <t>Using the CLI:</t>
    </r>
    <r>
      <rPr>
        <sz val="11"/>
        <color rgb="FF000000"/>
        <rFont val="Calibri"/>
      </rPr>
      <t xml:space="preserve">
</t>
    </r>
    <r>
      <rPr>
        <sz val="11"/>
        <color rgb="FF000000"/>
        <rFont val="Calibri"/>
      </rPr>
      <t>Run the following command to add a RAM user to a user group:</t>
    </r>
    <r>
      <rPr>
        <sz val="11"/>
        <color rgb="FF000000"/>
        <rFont val="Calibri"/>
      </rPr>
      <t xml:space="preserve">
</t>
    </r>
    <r>
      <rPr>
        <sz val="11"/>
        <color rgb="FF006096"/>
        <rFont val="Roboto Condensed"/>
      </rPr>
      <t>aliyun ram AddUserToGroup --GroupName &lt;ram_user_group&gt; --UserName &lt;ram_user &gt;</t>
    </r>
    <r>
      <rPr>
        <sz val="11"/>
        <color rgb="FF006096"/>
        <rFont val="Roboto Condensed"/>
      </rPr>
      <t xml:space="preserve">
</t>
    </r>
    <r>
      <rPr>
        <sz val="11"/>
        <color rgb="FF000000"/>
        <rFont val="Calibri"/>
      </rPr>
      <t xml:space="preserve">
</t>
    </r>
    <r>
      <rPr>
        <sz val="11"/>
        <color rgb="FF000000"/>
        <rFont val="Calibri"/>
      </rPr>
      <t>Perform the following to remove a direct association between a user and policy:</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Logon to RAM console </t>
    </r>
    <r>
      <rPr>
        <sz val="11"/>
        <color rgb="FF0000FF"/>
        <rFont val="Calibri"/>
      </rPr>
      <t>(https://ram.console.aliyun.com/overview)</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Permissions &gt; Grants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Principal</t>
    </r>
    <r>
      <rPr>
        <sz val="11"/>
        <color rgb="FF000000"/>
        <rFont val="Calibri"/>
      </rPr>
      <t xml:space="preserve"> column, find the target RAM user and click </t>
    </r>
    <r>
      <rPr>
        <b/>
        <sz val="11"/>
        <color rgb="FF000000"/>
        <rFont val="Calibri"/>
      </rPr>
      <t>Revoke Permission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b/>
        <sz val="11"/>
        <color rgb="FF000000"/>
        <rFont val="Calibri"/>
      </rPr>
      <t>Using the CLI:</t>
    </r>
    <r>
      <rPr>
        <sz val="11"/>
        <color rgb="FF000000"/>
        <rFont val="Calibri"/>
      </rPr>
      <t xml:space="preserve">
</t>
    </r>
    <r>
      <rPr>
        <sz val="11"/>
        <color rgb="FF000000"/>
        <rFont val="Calibri"/>
      </rPr>
      <t>Run the following command to remove a policy from a RAM user:</t>
    </r>
    <r>
      <rPr>
        <sz val="11"/>
        <color rgb="FF000000"/>
        <rFont val="Calibri"/>
      </rPr>
      <t xml:space="preserve">
</t>
    </r>
    <r>
      <rPr>
        <sz val="11"/>
        <color rgb="FF006096"/>
        <rFont val="Roboto Condensed"/>
      </rPr>
      <t>aliyun ram DetachPolicyFromUser --PolicyName &lt;policy_name&gt; --PolicyType &lt;System|Custom&gt; --UserName &lt;ram_user &gt;</t>
    </r>
    <r>
      <rPr>
        <sz val="11"/>
        <color rgb="FF006096"/>
        <rFont val="Roboto Condensed"/>
      </rPr>
      <t xml:space="preserve">
</t>
    </r>
  </si>
  <si>
    <r>
      <rPr>
        <sz val="11"/>
        <color rgb="FF000000"/>
        <rFont val="Calibri"/>
      </rPr>
      <t>By default, RAM users, groups, and roles have no access to Alibaba Cloud resources. RAM policies are the means by which privileges are granted to users, groups, or roles. It is recommended that RAM policies be applied directly to groups and roles but not users.</t>
    </r>
  </si>
  <si>
    <r>
      <rPr>
        <sz val="11"/>
        <color rgb="FF000000"/>
        <rFont val="Calibri"/>
      </rPr>
      <t>There may be cases that a user needs to have permissions that cannot be covered by the groups it joins or roles it can assume. It may still be needed to attach specific policies to RAM users for certain operation that cannot be grouped with other permission under role or group.</t>
    </r>
  </si>
  <si>
    <r>
      <rPr>
        <sz val="11"/>
        <color rgb="FF000000"/>
        <rFont val="Calibri"/>
      </rPr>
      <t>Perform the following to determine if policies are attached directly to users:</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Logon to RAM console </t>
    </r>
    <r>
      <rPr>
        <sz val="11"/>
        <color rgb="FF0000FF"/>
        <rFont val="Calibri"/>
      </rPr>
      <t>(https://ram.console.aliyun.com/overview)</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Identities &gt; Users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User Logon Name/Display Name</t>
    </r>
    <r>
      <rPr>
        <sz val="11"/>
        <color rgb="FF000000"/>
        <rFont val="Calibri"/>
      </rPr>
      <t xml:space="preserve"> column, click the username of each RAM user.</t>
    </r>
    <r>
      <rPr>
        <sz val="11"/>
        <color rgb="FF000000"/>
        <rFont val="Calibri"/>
      </rPr>
      <t xml:space="preserve">
</t>
    </r>
    <r>
      <rPr>
        <sz val="11"/>
        <color rgb="FF000000"/>
        <rFont val="Calibri"/>
      </rPr>
      <t xml:space="preserve">- Click the </t>
    </r>
    <r>
      <rPr>
        <b/>
        <sz val="11"/>
        <color rgb="FF000000"/>
        <rFont val="Calibri"/>
      </rPr>
      <t>Permissions</t>
    </r>
    <r>
      <rPr>
        <sz val="11"/>
        <color rgb="FF000000"/>
        <rFont val="Calibri"/>
      </rPr>
      <t xml:space="preserve"> tab.</t>
    </r>
    <r>
      <rPr>
        <sz val="11"/>
        <color rgb="FF000000"/>
        <rFont val="Calibri"/>
      </rPr>
      <t xml:space="preserve">
</t>
    </r>
    <r>
      <rPr>
        <sz val="11"/>
        <color rgb="FF000000"/>
        <rFont val="Calibri"/>
      </rPr>
      <t xml:space="preserve">- On the </t>
    </r>
    <r>
      <rPr>
        <b/>
        <sz val="11"/>
        <color rgb="FF000000"/>
        <rFont val="Calibri"/>
      </rPr>
      <t>Individual</t>
    </r>
    <r>
      <rPr>
        <sz val="11"/>
        <color rgb="FF000000"/>
        <rFont val="Calibri"/>
      </rPr>
      <t xml:space="preserve"> tab, make sure that no policy exists.</t>
    </r>
    <r>
      <rPr>
        <sz val="11"/>
        <color rgb="FF000000"/>
        <rFont val="Calibri"/>
      </rPr>
      <t xml:space="preserve">
</t>
    </r>
    <r>
      <rPr>
        <b/>
        <sz val="11"/>
        <color rgb="FF000000"/>
        <rFont val="Calibri"/>
      </rPr>
      <t>Using the CLI:</t>
    </r>
    <r>
      <rPr>
        <sz val="11"/>
        <color rgb="FF000000"/>
        <rFont val="Calibri"/>
      </rPr>
      <t xml:space="preserve">
</t>
    </r>
    <r>
      <rPr>
        <sz val="11"/>
        <color rgb="FF000000"/>
        <rFont val="Calibri"/>
      </rPr>
      <t>- Run the following command to obtain a list of RAM users:</t>
    </r>
    <r>
      <rPr>
        <sz val="11"/>
        <color rgb="FF000000"/>
        <rFont val="Calibri"/>
      </rPr>
      <t xml:space="preserve">
</t>
    </r>
    <r>
      <rPr>
        <sz val="11"/>
        <color rgb="FF006096"/>
        <rFont val="Roboto Condensed"/>
      </rPr>
      <t>aliyun ram ListUsers</t>
    </r>
    <r>
      <rPr>
        <sz val="11"/>
        <color rgb="FF006096"/>
        <rFont val="Roboto Condensed"/>
      </rPr>
      <t xml:space="preserve">
</t>
    </r>
    <r>
      <rPr>
        <sz val="11"/>
        <color rgb="FF000000"/>
        <rFont val="Calibri"/>
      </rPr>
      <t xml:space="preserve">
</t>
    </r>
    <r>
      <rPr>
        <sz val="11"/>
        <color rgb="FF000000"/>
        <rFont val="Calibri"/>
      </rPr>
      <t>- For each user returned, run the following command to determine if any policies are attached to the user:</t>
    </r>
    <r>
      <rPr>
        <sz val="11"/>
        <color rgb="FF000000"/>
        <rFont val="Calibri"/>
      </rPr>
      <t xml:space="preserve">
</t>
    </r>
    <r>
      <rPr>
        <sz val="11"/>
        <color rgb="FF006096"/>
        <rFont val="Roboto Condensed"/>
      </rPr>
      <t>aliyun ram ListPoliciesForUser --UserName &lt;ram_user&gt;</t>
    </r>
    <r>
      <rPr>
        <sz val="11"/>
        <color rgb="FF006096"/>
        <rFont val="Roboto Condensed"/>
      </rPr>
      <t xml:space="preserve">
</t>
    </r>
    <r>
      <rPr>
        <sz val="11"/>
        <color rgb="FF000000"/>
        <rFont val="Calibri"/>
      </rPr>
      <t xml:space="preserve">
</t>
    </r>
    <r>
      <rPr>
        <sz val="11"/>
        <color rgb="FF000000"/>
        <rFont val="Calibri"/>
      </rPr>
      <t>If any polices are returned, the user has a direct policy attached.</t>
    </r>
  </si>
  <si>
    <t>Logging and Monitoring</t>
  </si>
  <si>
    <t>2.1</t>
  </si>
  <si>
    <r>
      <rPr>
        <sz val="11"/>
        <rFont val="Calibri"/>
      </rPr>
      <t>Ensure that ActionTrail are configured to export copies of all Log entries</t>
    </r>
  </si>
  <si>
    <r>
      <rPr>
        <sz val="11"/>
        <color rgb="FF000000"/>
        <rFont val="Calibri"/>
      </rPr>
      <t>Perform the following to enable global (Multi-region) ActionTrail logging:</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Logon to ActionTrail Console </t>
    </r>
    <r>
      <rPr>
        <sz val="11"/>
        <color rgb="FF0000FF"/>
        <rFont val="Calibri"/>
      </rPr>
      <t>(https://actiontrail.console.aliyun.com/)</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Trails</t>
    </r>
    <r>
      <rPr>
        <sz val="11"/>
        <color rgb="FF000000"/>
        <rFont val="Calibri"/>
      </rPr>
      <t xml:space="preserve"> on the left navigation pane.</t>
    </r>
    <r>
      <rPr>
        <sz val="11"/>
        <color rgb="FF000000"/>
        <rFont val="Calibri"/>
      </rPr>
      <t xml:space="preserve">
</t>
    </r>
    <r>
      <rPr>
        <sz val="11"/>
        <color rgb="FF000000"/>
        <rFont val="Calibri"/>
      </rPr>
      <t xml:space="preserve">-  Click </t>
    </r>
    <r>
      <rPr>
        <b/>
        <sz val="11"/>
        <color rgb="FF000000"/>
        <rFont val="Calibri"/>
      </rPr>
      <t>Add new trail</t>
    </r>
    <r>
      <rPr>
        <sz val="11"/>
        <color rgb="FF000000"/>
        <rFont val="Calibri"/>
      </rPr>
      <t>.</t>
    </r>
    <r>
      <rPr>
        <sz val="11"/>
        <color rgb="FF000000"/>
        <rFont val="Calibri"/>
      </rPr>
      <t xml:space="preserve">
</t>
    </r>
    <r>
      <rPr>
        <sz val="11"/>
        <color rgb="FF000000"/>
        <rFont val="Calibri"/>
      </rPr>
      <t xml:space="preserve">a. Enter a trail name in the </t>
    </r>
    <r>
      <rPr>
        <b/>
        <sz val="11"/>
        <color rgb="FF000000"/>
        <rFont val="Calibri"/>
      </rPr>
      <t>Trail name box</t>
    </r>
    <r>
      <rPr>
        <sz val="11"/>
        <color rgb="FF000000"/>
        <rFont val="Calibri"/>
      </rPr>
      <t>.</t>
    </r>
    <r>
      <rPr>
        <sz val="11"/>
        <color rgb="FF000000"/>
        <rFont val="Calibri"/>
      </rPr>
      <t xml:space="preserve">
</t>
    </r>
    <r>
      <rPr>
        <sz val="11"/>
        <color rgb="FF000000"/>
        <rFont val="Calibri"/>
      </rPr>
      <t xml:space="preserve">b. Set </t>
    </r>
    <r>
      <rPr>
        <b/>
        <sz val="11"/>
        <color rgb="FF000000"/>
        <rFont val="Calibri"/>
      </rPr>
      <t>Yes</t>
    </r>
    <r>
      <rPr>
        <sz val="11"/>
        <color rgb="FF000000"/>
        <rFont val="Calibri"/>
      </rPr>
      <t xml:space="preserve"> for </t>
    </r>
    <r>
      <rPr>
        <b/>
        <sz val="11"/>
        <color rgb="FF000000"/>
        <rFont val="Calibri"/>
      </rPr>
      <t>Apply Trail to All Regions</t>
    </r>
    <r>
      <rPr>
        <sz val="11"/>
        <color rgb="FF000000"/>
        <rFont val="Calibri"/>
      </rPr>
      <t>.</t>
    </r>
    <r>
      <rPr>
        <sz val="11"/>
        <color rgb="FF000000"/>
        <rFont val="Calibri"/>
      </rPr>
      <t xml:space="preserve">
</t>
    </r>
    <r>
      <rPr>
        <sz val="11"/>
        <color rgb="FF000000"/>
        <rFont val="Calibri"/>
      </rPr>
      <t>c. Specify an OSS bucket name in the OSS bucket box.</t>
    </r>
    <r>
      <rPr>
        <sz val="11"/>
        <color rgb="FF000000"/>
        <rFont val="Calibri"/>
      </rPr>
      <t xml:space="preserve">
</t>
    </r>
    <r>
      <rPr>
        <sz val="11"/>
        <color rgb="FF000000"/>
        <rFont val="Calibri"/>
      </rPr>
      <t>d. Specify an SLS project name in the SLS project box.</t>
    </r>
    <r>
      <rPr>
        <sz val="11"/>
        <color rgb="FF000000"/>
        <rFont val="Calibri"/>
      </rPr>
      <t xml:space="preserve">
</t>
    </r>
    <r>
      <rPr>
        <sz val="11"/>
        <color rgb="FF000000"/>
        <rFont val="Calibri"/>
      </rPr>
      <t xml:space="preserve">e. Click </t>
    </r>
    <r>
      <rPr>
        <b/>
        <sz val="11"/>
        <color rgb="FF000000"/>
        <rFont val="Calibri"/>
      </rPr>
      <t>Create</t>
    </r>
    <r>
      <rPr>
        <sz val="11"/>
        <color rgb="FF000000"/>
        <rFont val="Calibri"/>
      </rPr>
      <t>.</t>
    </r>
    <r>
      <rPr>
        <sz val="11"/>
        <color rgb="FF000000"/>
        <rFont val="Calibri"/>
      </rPr>
      <t xml:space="preserve">
</t>
    </r>
    <r>
      <rPr>
        <b/>
        <sz val="11"/>
        <color rgb="FF000000"/>
        <rFont val="Calibri"/>
      </rPr>
      <t>Using CLI:</t>
    </r>
    <r>
      <rPr>
        <sz val="11"/>
        <color rgb="FF000000"/>
        <rFont val="Calibri"/>
      </rPr>
      <t xml:space="preserve">
</t>
    </r>
    <r>
      <rPr>
        <sz val="11"/>
        <color rgb="FF006096"/>
        <rFont val="Roboto Condensed"/>
      </rPr>
      <t>aliyun actiontrail CreateTrail --Name &lt;trail_name&gt; --OssBucketName &lt;oss_bucket_for_actiontrail&gt; --RoleName aliyunactiontraildefaultrole</t>
    </r>
    <r>
      <rPr>
        <sz val="11"/>
        <color rgb="FF006096"/>
        <rFont val="Roboto Condensed"/>
      </rPr>
      <t xml:space="preserve">
</t>
    </r>
    <r>
      <rPr>
        <sz val="11"/>
        <color rgb="FF006096"/>
        <rFont val="Roboto Condensed"/>
      </rPr>
      <t>--SlsProjectArn &lt;sls_project_arn_for_actiontrail&gt; --SlsWriteRoleArn &lt;sls_role_arn_for_actiontrail&gt; --EventRW &lt;api_type_for_actiontrail&gt;</t>
    </r>
    <r>
      <rPr>
        <sz val="11"/>
        <color rgb="FF006096"/>
        <rFont val="Roboto Condensed"/>
      </rPr>
      <t xml:space="preserve">
</t>
    </r>
    <r>
      <rPr>
        <sz val="11"/>
        <color rgb="FF006096"/>
        <rFont val="Roboto Condensed"/>
      </rPr>
      <t>aliyun actiontrail UpdateTrail --Name &lt;trail_name&gt; --OssBucketName &lt;oss_bucket_for_actiontrail&gt; --RoleName aliyunactiontraildefaultrole</t>
    </r>
    <r>
      <rPr>
        <sz val="11"/>
        <color rgb="FF006096"/>
        <rFont val="Roboto Condensed"/>
      </rPr>
      <t xml:space="preserve">
</t>
    </r>
    <r>
      <rPr>
        <sz val="11"/>
        <color rgb="FF006096"/>
        <rFont val="Roboto Condensed"/>
      </rPr>
      <t>--SlsProjectArn &lt;sls_project_arn_for_actiontrail&gt; --SlsWriteRoleArn &lt;sls_role_arn_for_actiontrail&gt; --EventRW &lt;api_type_for_actiontrail&gt;</t>
    </r>
    <r>
      <rPr>
        <sz val="11"/>
        <color rgb="FF006096"/>
        <rFont val="Roboto Condensed"/>
      </rPr>
      <t xml:space="preserve">
</t>
    </r>
  </si>
  <si>
    <r>
      <rPr>
        <sz val="11"/>
        <color rgb="FF000000"/>
        <rFont val="Calibri"/>
      </rPr>
      <t>ActionTrail is a web service that records API calls for your account and delivers log files to you. The recorded information includes the identity of the API caller, the time of the API call, the source IP address of the API caller, the request parameters, and the response elements returned by the Alibaba Cloud service. ActionTrail provides a history of API calls for an account, including API calls made via the Management Console, SDKs, command line tools.</t>
    </r>
  </si>
  <si>
    <r>
      <rPr>
        <sz val="11"/>
        <color rgb="FF000000"/>
        <rFont val="Calibri"/>
      </rPr>
      <t>OSS lifecycle features can be used to manage the accumulation and management of logs over time. See the following resource for more information on these features:</t>
    </r>
    <r>
      <rPr>
        <sz val="11"/>
        <color rgb="FF0000FF"/>
        <rFont val="Calibri"/>
      </rPr>
      <t>http://help.aliyun.com/document_detail/31863.html</t>
    </r>
  </si>
  <si>
    <r>
      <rPr>
        <sz val="11"/>
        <color rgb="FF000000"/>
        <rFont val="Calibri"/>
      </rPr>
      <t>Perform the following to determine if ActionTrail is enabled for all regions:</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Logon to ActionTrail Console </t>
    </r>
    <r>
      <rPr>
        <sz val="11"/>
        <color rgb="FF0000FF"/>
        <rFont val="Calibri"/>
      </rPr>
      <t>(https://actiontrail.console.aliyun.com/)</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Trails</t>
    </r>
    <r>
      <rPr>
        <sz val="11"/>
        <color rgb="FF000000"/>
        <rFont val="Calibri"/>
      </rPr>
      <t xml:space="preserve"> on the left navigation pane, you will be presented with a list of trails across all regions.</t>
    </r>
    <r>
      <rPr>
        <sz val="11"/>
        <color rgb="FF000000"/>
        <rFont val="Calibri"/>
      </rPr>
      <t xml:space="preserve">
</t>
    </r>
    <r>
      <rPr>
        <sz val="11"/>
        <color rgb="FF000000"/>
        <rFont val="Calibri"/>
      </rPr>
      <t xml:space="preserve">- Ensure at least one </t>
    </r>
    <r>
      <rPr>
        <b/>
        <sz val="11"/>
        <color rgb="FF000000"/>
        <rFont val="Calibri"/>
      </rPr>
      <t>Trail</t>
    </r>
    <r>
      <rPr>
        <sz val="11"/>
        <color rgb="FF000000"/>
        <rFont val="Calibri"/>
      </rPr>
      <t xml:space="preserve"> has All specified in the Region column.</t>
    </r>
    <r>
      <rPr>
        <sz val="11"/>
        <color rgb="FF000000"/>
        <rFont val="Calibri"/>
      </rPr>
      <t xml:space="preserve">
</t>
    </r>
    <r>
      <rPr>
        <sz val="11"/>
        <color rgb="FF000000"/>
        <rFont val="Calibri"/>
      </rPr>
      <t>- Click on a trail via the link in the Name column.</t>
    </r>
    <r>
      <rPr>
        <sz val="11"/>
        <color rgb="FF000000"/>
        <rFont val="Calibri"/>
      </rPr>
      <t xml:space="preserve">
</t>
    </r>
    <r>
      <rPr>
        <sz val="11"/>
        <color rgb="FF000000"/>
        <rFont val="Calibri"/>
      </rPr>
      <t xml:space="preserve">- Ensure Logging is set to </t>
    </r>
    <r>
      <rPr>
        <b/>
        <sz val="11"/>
        <color rgb="FF000000"/>
        <rFont val="Calibri"/>
      </rPr>
      <t>Enable</t>
    </r>
    <r>
      <rPr>
        <sz val="11"/>
        <color rgb="FF000000"/>
        <rFont val="Calibri"/>
      </rPr>
      <t xml:space="preserve"> to export log copies to OSS for storage.</t>
    </r>
    <r>
      <rPr>
        <sz val="11"/>
        <color rgb="FF000000"/>
        <rFont val="Calibri"/>
      </rPr>
      <t xml:space="preserve">
</t>
    </r>
    <r>
      <rPr>
        <sz val="11"/>
        <color rgb="FF000000"/>
        <rFont val="Calibri"/>
      </rPr>
      <t xml:space="preserve">- Ensure </t>
    </r>
    <r>
      <rPr>
        <b/>
        <sz val="11"/>
        <color rgb="FF000000"/>
        <rFont val="Calibri"/>
      </rPr>
      <t>Yes</t>
    </r>
    <r>
      <rPr>
        <sz val="11"/>
        <color rgb="FF000000"/>
        <rFont val="Calibri"/>
      </rPr>
      <t xml:space="preserve"> is selected for </t>
    </r>
    <r>
      <rPr>
        <b/>
        <sz val="11"/>
        <color rgb="FF000000"/>
        <rFont val="Calibri"/>
      </rPr>
      <t>Apply Trail to All Regions</t>
    </r>
    <r>
      <rPr>
        <sz val="11"/>
        <color rgb="FF000000"/>
        <rFont val="Calibri"/>
      </rPr>
      <t>.</t>
    </r>
    <r>
      <rPr>
        <sz val="11"/>
        <color rgb="FF000000"/>
        <rFont val="Calibri"/>
      </rPr>
      <t xml:space="preserve">
</t>
    </r>
    <r>
      <rPr>
        <b/>
        <sz val="11"/>
        <color rgb="FF000000"/>
        <rFont val="Calibri"/>
      </rPr>
      <t>Using CLI:</t>
    </r>
    <r>
      <rPr>
        <sz val="11"/>
        <color rgb="FF000000"/>
        <rFont val="Calibri"/>
      </rPr>
      <t xml:space="preserve">
</t>
    </r>
    <r>
      <rPr>
        <sz val="11"/>
        <color rgb="FF000000"/>
        <rFont val="Calibri"/>
      </rPr>
      <t>Ensure Trail is set to enable and Trail Region is set to All</t>
    </r>
    <r>
      <rPr>
        <sz val="11"/>
        <color rgb="FF000000"/>
        <rFont val="Calibri"/>
      </rPr>
      <t xml:space="preserve">
</t>
    </r>
    <r>
      <rPr>
        <sz val="11"/>
        <color rgb="FF006096"/>
        <rFont val="Roboto Condensed"/>
      </rPr>
      <t>aliyun actiontrail DescribeTrails</t>
    </r>
    <r>
      <rPr>
        <sz val="11"/>
        <color rgb="FF006096"/>
        <rFont val="Roboto Condensed"/>
      </rPr>
      <t xml:space="preserve">
</t>
    </r>
  </si>
  <si>
    <r>
      <rPr>
        <sz val="11"/>
        <color rgb="FF000000"/>
        <rFont val="Calibri"/>
      </rPr>
      <t>By default, there are no trails configured. Once the trail is enabled, it applies to all regions by default.</t>
    </r>
  </si>
  <si>
    <t>2.2</t>
  </si>
  <si>
    <r>
      <rPr>
        <sz val="11"/>
        <rFont val="Calibri"/>
      </rPr>
      <t>Ensure the OSS used to store ActionTrail logs is not publicly accessible</t>
    </r>
  </si>
  <si>
    <r>
      <rPr>
        <sz val="11"/>
        <color rgb="FF000000"/>
        <rFont val="Calibri"/>
      </rPr>
      <t>Perform the following to remove any public access that has been granted to the bucket via an ACL:</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Logon to OSS Console </t>
    </r>
    <r>
      <rPr>
        <sz val="11"/>
        <color rgb="FF0000FF"/>
        <rFont val="Calibri"/>
      </rPr>
      <t>(https://oss.console.aliyun.com/overview)</t>
    </r>
    <r>
      <rPr>
        <sz val="11"/>
        <color rgb="FF000000"/>
        <rFont val="Calibri"/>
      </rPr>
      <t>.</t>
    </r>
    <r>
      <rPr>
        <sz val="11"/>
        <color rgb="FF000000"/>
        <rFont val="Calibri"/>
      </rPr>
      <t xml:space="preserve">
</t>
    </r>
    <r>
      <rPr>
        <sz val="11"/>
        <color rgb="FF000000"/>
        <rFont val="Calibri"/>
      </rPr>
      <t xml:space="preserve">- Right on the bucket and click </t>
    </r>
    <r>
      <rPr>
        <b/>
        <sz val="11"/>
        <color rgb="FF000000"/>
        <rFont val="Calibri"/>
      </rPr>
      <t>Basic Settings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Access Control List</t>
    </r>
    <r>
      <rPr>
        <sz val="11"/>
        <color rgb="FF000000"/>
        <rFont val="Calibri"/>
      </rPr>
      <t xml:space="preserve"> pane, click the </t>
    </r>
    <r>
      <rPr>
        <b/>
        <sz val="11"/>
        <color rgb="FF000000"/>
        <rFont val="Calibri"/>
      </rPr>
      <t>Configure</t>
    </r>
    <r>
      <rPr>
        <sz val="11"/>
        <color rgb="FF000000"/>
        <rFont val="Calibri"/>
      </rPr>
      <t>.</t>
    </r>
    <r>
      <rPr>
        <sz val="11"/>
        <color rgb="FF000000"/>
        <rFont val="Calibri"/>
      </rPr>
      <t xml:space="preserve">
</t>
    </r>
    <r>
      <rPr>
        <sz val="11"/>
        <color rgb="FF000000"/>
        <rFont val="Calibri"/>
      </rPr>
      <t xml:space="preserve">- The </t>
    </r>
    <r>
      <rPr>
        <b/>
        <sz val="11"/>
        <color rgb="FF000000"/>
        <rFont val="Calibri"/>
      </rPr>
      <t>Bucket ACL</t>
    </r>
    <r>
      <rPr>
        <sz val="11"/>
        <color rgb="FF000000"/>
        <rFont val="Calibri"/>
      </rPr>
      <t xml:space="preserve"> tab shows three kind of grants. Like </t>
    </r>
    <r>
      <rPr>
        <b/>
        <sz val="11"/>
        <color rgb="FF000000"/>
        <rFont val="Calibri"/>
      </rPr>
      <t>Private</t>
    </r>
    <r>
      <rPr>
        <sz val="11"/>
        <color rgb="FF000000"/>
        <rFont val="Calibri"/>
      </rPr>
      <t xml:space="preserve">, </t>
    </r>
    <r>
      <rPr>
        <b/>
        <sz val="11"/>
        <color rgb="FF000000"/>
        <rFont val="Calibri"/>
      </rPr>
      <t>Public Read</t>
    </r>
    <r>
      <rPr>
        <sz val="11"/>
        <color rgb="FF000000"/>
        <rFont val="Calibri"/>
      </rPr>
      <t xml:space="preserve">, </t>
    </r>
    <r>
      <rPr>
        <b/>
        <sz val="11"/>
        <color rgb="FF000000"/>
        <rFont val="Calibri"/>
      </rPr>
      <t>Public Read/Write</t>
    </r>
    <r>
      <rPr>
        <sz val="11"/>
        <color rgb="FF000000"/>
        <rFont val="Calibri"/>
      </rPr>
      <t>.</t>
    </r>
    <r>
      <rPr>
        <sz val="11"/>
        <color rgb="FF000000"/>
        <rFont val="Calibri"/>
      </rPr>
      <t xml:space="preserve">
</t>
    </r>
    <r>
      <rPr>
        <sz val="11"/>
        <color rgb="FF000000"/>
        <rFont val="Calibri"/>
      </rPr>
      <t xml:space="preserve">- Ensure </t>
    </r>
    <r>
      <rPr>
        <b/>
        <sz val="11"/>
        <color rgb="FF000000"/>
        <rFont val="Calibri"/>
      </rPr>
      <t>Private</t>
    </r>
    <r>
      <rPr>
        <sz val="11"/>
        <color rgb="FF000000"/>
        <rFont val="Calibri"/>
      </rPr>
      <t xml:space="preserve"> be set to the bucket.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to save the ACL.</t>
    </r>
  </si>
  <si>
    <r>
      <rPr>
        <sz val="11"/>
        <color rgb="FF000000"/>
        <rFont val="Calibri"/>
      </rPr>
      <t>ActionTrail logs a record of every API call made in your Alibaba Cloud account. These logs file are stored in an OSS bucket. It is recommended that the access control list (ACL) of the OSS bucket, which ActionTrail logs to, shall prevent public access to the ActionTrail logs.</t>
    </r>
  </si>
  <si>
    <r>
      <rPr>
        <sz val="11"/>
        <color rgb="FF000000"/>
        <rFont val="Calibri"/>
      </rPr>
      <t>Perform the following to determine if any public access is granted to an OSS bucket via anACL:</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Logon to ActionTrail Console </t>
    </r>
    <r>
      <rPr>
        <sz val="11"/>
        <color rgb="FF0000FF"/>
        <rFont val="Calibri"/>
      </rPr>
      <t>(https://actiontrail.console.aliyun.com/)</t>
    </r>
    <r>
      <rPr>
        <sz val="11"/>
        <color rgb="FF000000"/>
        <rFont val="Calibri"/>
      </rPr>
      <t>.</t>
    </r>
    <r>
      <rPr>
        <sz val="11"/>
        <color rgb="FF000000"/>
        <rFont val="Calibri"/>
      </rPr>
      <t xml:space="preserve">
</t>
    </r>
    <r>
      <rPr>
        <sz val="11"/>
        <color rgb="FF000000"/>
        <rFont val="Calibri"/>
      </rPr>
      <t xml:space="preserve">- In the API activity history pane on the left, click </t>
    </r>
    <r>
      <rPr>
        <b/>
        <sz val="11"/>
        <color rgb="FF000000"/>
        <rFont val="Calibri"/>
      </rPr>
      <t>Trails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Trails</t>
    </r>
    <r>
      <rPr>
        <sz val="11"/>
        <color rgb="FF000000"/>
        <rFont val="Calibri"/>
      </rPr>
      <t xml:space="preserve"> pane, note the bucket names in the OSS bucket column.</t>
    </r>
    <r>
      <rPr>
        <sz val="11"/>
        <color rgb="FF000000"/>
        <rFont val="Calibri"/>
      </rPr>
      <t xml:space="preserve">
</t>
    </r>
    <r>
      <rPr>
        <sz val="11"/>
        <color rgb="FF000000"/>
        <rFont val="Calibri"/>
      </rPr>
      <t xml:space="preserve">- Log on to OSS Console </t>
    </r>
    <r>
      <rPr>
        <sz val="11"/>
        <color rgb="FF0000FF"/>
        <rFont val="Calibri"/>
      </rPr>
      <t>(https://oss.console.aliyun.com/overview)</t>
    </r>
    <r>
      <rPr>
        <sz val="11"/>
        <color rgb="FF000000"/>
        <rFont val="Calibri"/>
      </rPr>
      <t>.</t>
    </r>
    <r>
      <rPr>
        <sz val="11"/>
        <color rgb="FF000000"/>
        <rFont val="Calibri"/>
      </rPr>
      <t xml:space="preserve">
</t>
    </r>
    <r>
      <rPr>
        <sz val="11"/>
        <color rgb="FF000000"/>
        <rFont val="Calibri"/>
      </rPr>
      <t xml:space="preserve">- For each bucket noted in step 3, click on the bucket and click </t>
    </r>
    <r>
      <rPr>
        <b/>
        <sz val="11"/>
        <color rgb="FF000000"/>
        <rFont val="Calibri"/>
      </rPr>
      <t>Basic Settings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Access Control List</t>
    </r>
    <r>
      <rPr>
        <sz val="11"/>
        <color rgb="FF000000"/>
        <rFont val="Calibri"/>
      </rPr>
      <t xml:space="preserve"> pane, click the </t>
    </r>
    <r>
      <rPr>
        <b/>
        <sz val="11"/>
        <color rgb="FF000000"/>
        <rFont val="Calibri"/>
      </rPr>
      <t>Configure</t>
    </r>
    <r>
      <rPr>
        <sz val="11"/>
        <color rgb="FF000000"/>
        <rFont val="Calibri"/>
      </rPr>
      <t>.</t>
    </r>
    <r>
      <rPr>
        <sz val="11"/>
        <color rgb="FF000000"/>
        <rFont val="Calibri"/>
      </rPr>
      <t xml:space="preserve">
</t>
    </r>
    <r>
      <rPr>
        <sz val="11"/>
        <color rgb="FF000000"/>
        <rFont val="Calibri"/>
      </rPr>
      <t xml:space="preserve">- The </t>
    </r>
    <r>
      <rPr>
        <b/>
        <sz val="11"/>
        <color rgb="FF000000"/>
        <rFont val="Calibri"/>
      </rPr>
      <t>Bucket ACL</t>
    </r>
    <r>
      <rPr>
        <sz val="11"/>
        <color rgb="FF000000"/>
        <rFont val="Calibri"/>
      </rPr>
      <t xml:space="preserve"> tab shows three kind of grants, </t>
    </r>
    <r>
      <rPr>
        <b/>
        <sz val="11"/>
        <color rgb="FF000000"/>
        <rFont val="Calibri"/>
      </rPr>
      <t>Private Public Read</t>
    </r>
    <r>
      <rPr>
        <sz val="11"/>
        <color rgb="FF000000"/>
        <rFont val="Calibri"/>
      </rPr>
      <t xml:space="preserve">, </t>
    </r>
    <r>
      <rPr>
        <b/>
        <sz val="11"/>
        <color rgb="FF000000"/>
        <rFont val="Calibri"/>
      </rPr>
      <t>Public Read/Write</t>
    </r>
    <r>
      <rPr>
        <sz val="11"/>
        <color rgb="FF000000"/>
        <rFont val="Calibri"/>
      </rPr>
      <t>.</t>
    </r>
    <r>
      <rPr>
        <sz val="11"/>
        <color rgb="FF000000"/>
        <rFont val="Calibri"/>
      </rPr>
      <t xml:space="preserve">
</t>
    </r>
    <r>
      <rPr>
        <sz val="11"/>
        <color rgb="FF000000"/>
        <rFont val="Calibri"/>
      </rPr>
      <t xml:space="preserve">- Ensure </t>
    </r>
    <r>
      <rPr>
        <b/>
        <sz val="11"/>
        <color rgb="FF000000"/>
        <rFont val="Calibri"/>
      </rPr>
      <t>Private</t>
    </r>
    <r>
      <rPr>
        <sz val="11"/>
        <color rgb="FF000000"/>
        <rFont val="Calibri"/>
      </rPr>
      <t xml:space="preserve"> be set to the bucket.</t>
    </r>
    <r>
      <rPr>
        <sz val="11"/>
        <color rgb="FF000000"/>
        <rFont val="Calibri"/>
      </rPr>
      <t xml:space="preserve">
</t>
    </r>
    <r>
      <rPr>
        <b/>
        <sz val="11"/>
        <color rgb="FF000000"/>
        <rFont val="Calibri"/>
      </rPr>
      <t>Using CLI:</t>
    </r>
    <r>
      <rPr>
        <sz val="11"/>
        <color rgb="FF000000"/>
        <rFont val="Calibri"/>
      </rPr>
      <t xml:space="preserve">
</t>
    </r>
    <r>
      <rPr>
        <sz val="11"/>
        <color rgb="FF000000"/>
        <rFont val="Calibri"/>
      </rPr>
      <t>- Get the name of the OSS bucket that ActionTrail is logging to:</t>
    </r>
    <r>
      <rPr>
        <sz val="11"/>
        <color rgb="FF000000"/>
        <rFont val="Calibri"/>
      </rPr>
      <t xml:space="preserve">
</t>
    </r>
    <r>
      <rPr>
        <sz val="11"/>
        <color rgb="FF006096"/>
        <rFont val="Roboto Condensed"/>
      </rPr>
      <t>aliyuncli actiontrail DescribeTrails</t>
    </r>
    <r>
      <rPr>
        <sz val="11"/>
        <color rgb="FF006096"/>
        <rFont val="Roboto Condensed"/>
      </rPr>
      <t xml:space="preserve">
</t>
    </r>
    <r>
      <rPr>
        <sz val="11"/>
        <color rgb="FF000000"/>
        <rFont val="Calibri"/>
      </rPr>
      <t xml:space="preserve">
</t>
    </r>
    <r>
      <rPr>
        <sz val="11"/>
        <color rgb="FF000000"/>
        <rFont val="Calibri"/>
      </rPr>
      <t>- Ensure the Bucket ACL  is to be set private:</t>
    </r>
    <r>
      <rPr>
        <sz val="11"/>
        <color rgb="FF000000"/>
        <rFont val="Calibri"/>
      </rPr>
      <t xml:space="preserve">
</t>
    </r>
    <r>
      <rPr>
        <sz val="11"/>
        <color rgb="FF006096"/>
        <rFont val="Roboto Condensed"/>
      </rPr>
      <t>ossutil set-acl oss://&lt;bucketName&gt; private -b</t>
    </r>
    <r>
      <rPr>
        <sz val="11"/>
        <color rgb="FF006096"/>
        <rFont val="Roboto Condensed"/>
      </rPr>
      <t xml:space="preserve">
</t>
    </r>
  </si>
  <si>
    <r>
      <rPr>
        <sz val="11"/>
        <color rgb="FF000000"/>
        <rFont val="Calibri"/>
      </rPr>
      <t>By default, OSS buckets are not publicly accessible.</t>
    </r>
  </si>
  <si>
    <t>2.3</t>
  </si>
  <si>
    <r>
      <rPr>
        <sz val="11"/>
        <rFont val="Calibri"/>
      </rPr>
      <t>Ensure audit logs for multiple cloud resources are integrated with Log Service</t>
    </r>
  </si>
  <si>
    <r>
      <rPr>
        <sz val="11"/>
        <color rgb="FF000000"/>
        <rFont val="Calibri"/>
      </rPr>
      <t>Perform the following to ensure the logs are integrated with Log Services:</t>
    </r>
    <r>
      <rPr>
        <sz val="11"/>
        <color rgb="FF000000"/>
        <rFont val="Calibri"/>
      </rPr>
      <t xml:space="preserve">
</t>
    </r>
    <r>
      <rPr>
        <sz val="11"/>
        <color rgb="FF000000"/>
        <rFont val="Calibri"/>
      </rPr>
      <t xml:space="preserve">-  Logon to SLS Console </t>
    </r>
    <r>
      <rPr>
        <sz val="11"/>
        <color rgb="FF0000FF"/>
        <rFont val="Calibri"/>
      </rPr>
      <t>(https://sls.console.aliyun.com/)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Log Service Audit Service</t>
    </r>
    <r>
      <rPr>
        <sz val="11"/>
        <color rgb="FF000000"/>
        <rFont val="Calibri"/>
      </rPr>
      <t xml:space="preserve"> in the navigation pane.</t>
    </r>
    <r>
      <rPr>
        <sz val="11"/>
        <color rgb="FF000000"/>
        <rFont val="Calibri"/>
      </rPr>
      <t xml:space="preserve">
</t>
    </r>
    <r>
      <rPr>
        <sz val="11"/>
        <color rgb="FF000000"/>
        <rFont val="Calibri"/>
      </rPr>
      <t xml:space="preserve">-  Go to Access to </t>
    </r>
    <r>
      <rPr>
        <b/>
        <sz val="11"/>
        <color rgb="FF000000"/>
        <rFont val="Calibri"/>
      </rPr>
      <t>Cloud Products &gt; Global Configuration</t>
    </r>
    <r>
      <rPr>
        <sz val="11"/>
        <color rgb="FF000000"/>
        <rFont val="Calibri"/>
      </rPr>
      <t xml:space="preserve"> page.</t>
    </r>
    <r>
      <rPr>
        <sz val="11"/>
        <color rgb="FF000000"/>
        <rFont val="Calibri"/>
      </rPr>
      <t xml:space="preserve">
</t>
    </r>
    <r>
      <rPr>
        <sz val="11"/>
        <color rgb="FF000000"/>
        <rFont val="Calibri"/>
      </rPr>
      <t>a.	Select a location of project for logs.</t>
    </r>
    <r>
      <rPr>
        <sz val="11"/>
        <color rgb="FF000000"/>
        <rFont val="Calibri"/>
      </rPr>
      <t xml:space="preserve">
</t>
    </r>
    <r>
      <rPr>
        <sz val="11"/>
        <color rgb="FF000000"/>
        <rFont val="Calibri"/>
      </rPr>
      <t xml:space="preserve">b.	Check the appropriate product logging selection, such as </t>
    </r>
    <r>
      <rPr>
        <b/>
        <sz val="11"/>
        <color rgb="FF000000"/>
        <rFont val="Calibri"/>
      </rPr>
      <t>Action Trail</t>
    </r>
    <r>
      <rPr>
        <sz val="11"/>
        <color rgb="FF000000"/>
        <rFont val="Calibri"/>
      </rPr>
      <t xml:space="preserve">, </t>
    </r>
    <r>
      <rPr>
        <b/>
        <sz val="11"/>
        <color rgb="FF000000"/>
        <rFont val="Calibri"/>
      </rPr>
      <t>RDS SQL Audit Logs</t>
    </r>
    <r>
      <rPr>
        <sz val="11"/>
        <color rgb="FF000000"/>
        <rFont val="Calibri"/>
      </rPr>
      <t xml:space="preserve">, </t>
    </r>
    <r>
      <rPr>
        <b/>
        <sz val="11"/>
        <color rgb="FF000000"/>
        <rFont val="Calibri"/>
      </rPr>
      <t>OSS Access Logs</t>
    </r>
    <r>
      <rPr>
        <sz val="11"/>
        <color rgb="FF000000"/>
        <rFont val="Calibri"/>
      </rPr>
      <t xml:space="preserve">, </t>
    </r>
    <r>
      <rPr>
        <b/>
        <sz val="11"/>
        <color rgb="FF000000"/>
        <rFont val="Calibri"/>
      </rPr>
      <t>SLB Access Log</t>
    </r>
    <r>
      <rPr>
        <sz val="11"/>
        <color rgb="FF000000"/>
        <rFont val="Calibri"/>
      </rPr>
      <t xml:space="preserve">, </t>
    </r>
    <r>
      <rPr>
        <b/>
        <sz val="11"/>
        <color rgb="FF000000"/>
        <rFont val="Calibri"/>
      </rPr>
      <t>NAS Access Log</t>
    </r>
    <r>
      <rPr>
        <sz val="11"/>
        <color rgb="FF000000"/>
        <rFont val="Calibri"/>
      </rPr>
      <t xml:space="preserve">, </t>
    </r>
    <r>
      <rPr>
        <b/>
        <sz val="11"/>
        <color rgb="FF000000"/>
        <rFont val="Calibri"/>
      </rPr>
      <t>API Gateway Access log</t>
    </r>
    <r>
      <rPr>
        <sz val="11"/>
        <color rgb="FF000000"/>
        <rFont val="Calibri"/>
      </rPr>
      <t xml:space="preserve"> and configure a proper storage period (in days).</t>
    </r>
    <r>
      <rPr>
        <sz val="11"/>
        <color rgb="FF000000"/>
        <rFont val="Calibri"/>
      </rPr>
      <t xml:space="preserve">
</t>
    </r>
    <r>
      <rPr>
        <sz val="11"/>
        <color rgb="FF000000"/>
        <rFont val="Calibri"/>
      </rPr>
      <t xml:space="preserve">c.	Click </t>
    </r>
    <r>
      <rPr>
        <b/>
        <sz val="11"/>
        <color rgb="FF000000"/>
        <rFont val="Calibri"/>
      </rPr>
      <t>Save</t>
    </r>
    <r>
      <rPr>
        <sz val="11"/>
        <color rgb="FF000000"/>
        <rFont val="Calibri"/>
      </rPr>
      <t xml:space="preserve"> to save the changes.</t>
    </r>
    <r>
      <rPr>
        <sz val="11"/>
        <color rgb="FF000000"/>
        <rFont val="Calibri"/>
      </rPr>
      <t xml:space="preserve">
</t>
    </r>
    <r>
      <rPr>
        <sz val="11"/>
        <color rgb="FF000000"/>
        <rFont val="Calibri"/>
      </rPr>
      <t xml:space="preserve">-  Go to </t>
    </r>
    <r>
      <rPr>
        <b/>
        <sz val="11"/>
        <color rgb="FF000000"/>
        <rFont val="Calibri"/>
      </rPr>
      <t>Multi-Account Configurations &gt; Global Configuration</t>
    </r>
    <r>
      <rPr>
        <sz val="11"/>
        <color rgb="FF000000"/>
        <rFont val="Calibri"/>
      </rPr>
      <t xml:space="preserve"> page.</t>
    </r>
    <r>
      <rPr>
        <sz val="11"/>
        <color rgb="FF000000"/>
        <rFont val="Calibri"/>
      </rPr>
      <t xml:space="preserve">
</t>
    </r>
    <r>
      <rPr>
        <sz val="11"/>
        <color rgb="FF000000"/>
        <rFont val="Calibri"/>
      </rPr>
      <t>a.	Modify it to input the other resource owner account ID.</t>
    </r>
    <r>
      <rPr>
        <sz val="11"/>
        <color rgb="FF000000"/>
        <rFont val="Calibri"/>
      </rPr>
      <t xml:space="preserve">
</t>
    </r>
    <r>
      <rPr>
        <sz val="11"/>
        <color rgb="FF000000"/>
        <rFont val="Calibri"/>
      </rPr>
      <t xml:space="preserve">b.	Click </t>
    </r>
    <r>
      <rPr>
        <b/>
        <sz val="11"/>
        <color rgb="FF000000"/>
        <rFont val="Calibri"/>
      </rPr>
      <t>Save</t>
    </r>
    <r>
      <rPr>
        <sz val="11"/>
        <color rgb="FF000000"/>
        <rFont val="Calibri"/>
      </rPr>
      <t xml:space="preserve"> to save the changes.</t>
    </r>
    <r>
      <rPr>
        <sz val="11"/>
        <color rgb="FF000000"/>
        <rFont val="Calibri"/>
      </rPr>
      <t xml:space="preserve">
</t>
    </r>
    <r>
      <rPr>
        <sz val="11"/>
        <color rgb="FF000000"/>
        <rFont val="Calibri"/>
      </rPr>
      <t xml:space="preserve">-  Go to </t>
    </r>
    <r>
      <rPr>
        <b/>
        <sz val="11"/>
        <color rgb="FF000000"/>
        <rFont val="Calibri"/>
      </rPr>
      <t>Access to Cloud Products &gt; Status Dashboard</t>
    </r>
    <r>
      <rPr>
        <sz val="11"/>
        <color rgb="FF000000"/>
        <rFont val="Calibri"/>
      </rPr>
      <t xml:space="preserve"> page to ensure the </t>
    </r>
    <r>
      <rPr>
        <b/>
        <sz val="11"/>
        <color rgb="FF000000"/>
        <rFont val="Calibri"/>
      </rPr>
      <t>Status</t>
    </r>
    <r>
      <rPr>
        <sz val="11"/>
        <color rgb="FF000000"/>
        <rFont val="Calibri"/>
      </rPr>
      <t xml:space="preserve"> is </t>
    </r>
    <r>
      <rPr>
        <b/>
        <sz val="11"/>
        <color rgb="FF000000"/>
        <rFont val="Calibri"/>
      </rPr>
      <t>Green</t>
    </r>
    <r>
      <rPr>
        <sz val="11"/>
        <color rgb="FF000000"/>
        <rFont val="Calibri"/>
      </rPr>
      <t>.</t>
    </r>
  </si>
  <si>
    <r>
      <rPr>
        <sz val="11"/>
        <color rgb="FF000000"/>
        <rFont val="Calibri"/>
      </rPr>
      <t>Log Service provides functions of log collection and analysis in real time across multiple cloud resources under the authorized resource owners. This enable the large-scale corporate for security governance over all resources owned by multiple accounts by integrating the log from different sources and monitoring. For example, Log Service supports the integration to collect logs from the following sources:</t>
    </r>
    <r>
      <rPr>
        <sz val="11"/>
        <color rgb="FF000000"/>
        <rFont val="Calibri"/>
      </rPr>
      <t xml:space="preserve">
</t>
    </r>
    <r>
      <rPr>
        <sz val="11"/>
        <color rgb="FF000000"/>
        <rFont val="Calibri"/>
      </rPr>
      <t>- ActionTrail is a cloud service that records API calls made in a given Alibaba Cloud account.</t>
    </r>
    <r>
      <rPr>
        <sz val="11"/>
        <color rgb="FF000000"/>
        <rFont val="Calibri"/>
      </rPr>
      <t xml:space="preserve">
</t>
    </r>
    <r>
      <rPr>
        <sz val="11"/>
        <color rgb="FF000000"/>
        <rFont val="Calibri"/>
      </rPr>
      <t>- ApsaraDB RDS and DRDS audit records all data manipulation language (DML) and data definition language (DDL) operations through network protocol analysis and only consumes a small amount of CPU resources. The Trial Edition of SQL Explorer retains SQL log data generated within up to one day free of charge.</t>
    </r>
    <r>
      <rPr>
        <sz val="11"/>
        <color rgb="FF000000"/>
        <rFont val="Calibri"/>
      </rPr>
      <t xml:space="preserve">
</t>
    </r>
    <r>
      <rPr>
        <sz val="11"/>
        <color rgb="FF000000"/>
        <rFont val="Calibri"/>
      </rPr>
      <t>- Object Storage Service (OSS) support recording every changes to its resources including bucket, ACL, replications, and files, as well as file access logs.</t>
    </r>
    <r>
      <rPr>
        <sz val="11"/>
        <color rgb="FF000000"/>
        <rFont val="Calibri"/>
      </rPr>
      <t xml:space="preserve">
</t>
    </r>
    <r>
      <rPr>
        <sz val="11"/>
        <color rgb="FF000000"/>
        <rFont val="Calibri"/>
      </rPr>
      <t>- The access log feature of SLB can be applied to HTTP- and HTTPS-based Layer 7 load balancing. Access logs can contain about 30 fields such as the time when a request is received, the IP address of the client, processing latency, request URI, backend server (ECS instance) address, and returned status code. As an Internet access point, SLB needs to distribute a large number of access requests.</t>
    </r>
    <r>
      <rPr>
        <sz val="11"/>
        <color rgb="FF000000"/>
        <rFont val="Calibri"/>
      </rPr>
      <t xml:space="preserve">
</t>
    </r>
    <r>
      <rPr>
        <sz val="11"/>
        <color rgb="FF000000"/>
        <rFont val="Calibri"/>
      </rPr>
      <t>- Alibaba Cloud API Gateway provides API hosting service to facilitate micro-service aggregation, frontend and backend isolation, and system integration. Each API request corresponds to an access record, which contains information such as the IP address of the API caller, requested URL, response latency, returned status code, and number of bytes for each request and response. With the preceding information, you can understand the operating status of your web services.</t>
    </r>
    <r>
      <rPr>
        <sz val="11"/>
        <color rgb="FF000000"/>
        <rFont val="Calibri"/>
      </rPr>
      <t xml:space="preserve">
</t>
    </r>
    <r>
      <rPr>
        <sz val="11"/>
        <color rgb="FF000000"/>
        <rFont val="Calibri"/>
      </rPr>
      <t>- NAS audit and access log support to record each request to Network File System (NFS) file system including file changes and access, details of the access request, such as the operation type, target object, and response status of the current user.Log Service also provides rich functions such as real-time query and analysis, and dashboard presentation for this part of logs.</t>
    </r>
  </si>
  <si>
    <r>
      <rPr>
        <sz val="11"/>
        <color rgb="FF000000"/>
        <rFont val="Calibri"/>
      </rPr>
      <t>RDS Audit Log integration requires to enable SQL Explorer feature on RDS side, which may introduce extra charge.</t>
    </r>
  </si>
  <si>
    <r>
      <rPr>
        <sz val="11"/>
        <color rgb="FF000000"/>
        <rFont val="Calibri"/>
      </rPr>
      <t>Perform the following to ensure the logs are integrated with Log Services:</t>
    </r>
    <r>
      <rPr>
        <sz val="11"/>
        <color rgb="FF000000"/>
        <rFont val="Calibri"/>
      </rPr>
      <t xml:space="preserve">
</t>
    </r>
    <r>
      <rPr>
        <sz val="11"/>
        <color rgb="FF000000"/>
        <rFont val="Calibri"/>
      </rPr>
      <t xml:space="preserve">- Logon to SLS Console </t>
    </r>
    <r>
      <rPr>
        <sz val="11"/>
        <color rgb="FF0000FF"/>
        <rFont val="Calibri"/>
      </rPr>
      <t>(https://sls.console.aliyun.com/)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Log Service Audit Service</t>
    </r>
    <r>
      <rPr>
        <sz val="11"/>
        <color rgb="FF000000"/>
        <rFont val="Calibri"/>
      </rPr>
      <t xml:space="preserve"> in the navigation pane to go to the </t>
    </r>
    <r>
      <rPr>
        <b/>
        <sz val="11"/>
        <color rgb="FF000000"/>
        <rFont val="Calibri"/>
      </rPr>
      <t>Log Service Audit Service</t>
    </r>
    <r>
      <rPr>
        <sz val="11"/>
        <color rgb="FF000000"/>
        <rFont val="Calibri"/>
      </rPr>
      <t xml:space="preserve"> page.</t>
    </r>
    <r>
      <rPr>
        <sz val="11"/>
        <color rgb="FF000000"/>
        <rFont val="Calibri"/>
      </rPr>
      <t xml:space="preserve">
</t>
    </r>
    <r>
      <rPr>
        <sz val="11"/>
        <color rgb="FF000000"/>
        <rFont val="Calibri"/>
      </rPr>
      <t xml:space="preserve">- Ensure the </t>
    </r>
    <r>
      <rPr>
        <b/>
        <sz val="11"/>
        <color rgb="FF000000"/>
        <rFont val="Calibri"/>
      </rPr>
      <t>Action Trail</t>
    </r>
    <r>
      <rPr>
        <sz val="11"/>
        <color rgb="FF000000"/>
        <rFont val="Calibri"/>
      </rPr>
      <t xml:space="preserve">, </t>
    </r>
    <r>
      <rPr>
        <b/>
        <sz val="11"/>
        <color rgb="FF000000"/>
        <rFont val="Calibri"/>
      </rPr>
      <t>RDS SQL Audit Logs</t>
    </r>
    <r>
      <rPr>
        <sz val="11"/>
        <color rgb="FF000000"/>
        <rFont val="Calibri"/>
      </rPr>
      <t xml:space="preserve">, </t>
    </r>
    <r>
      <rPr>
        <b/>
        <sz val="11"/>
        <color rgb="FF000000"/>
        <rFont val="Calibri"/>
      </rPr>
      <t>OSS Access Logs</t>
    </r>
    <r>
      <rPr>
        <sz val="11"/>
        <color rgb="FF000000"/>
        <rFont val="Calibri"/>
      </rPr>
      <t xml:space="preserve">, </t>
    </r>
    <r>
      <rPr>
        <b/>
        <sz val="11"/>
        <color rgb="FF000000"/>
        <rFont val="Calibri"/>
      </rPr>
      <t>SLB Access Log</t>
    </r>
    <r>
      <rPr>
        <sz val="11"/>
        <color rgb="FF000000"/>
        <rFont val="Calibri"/>
      </rPr>
      <t xml:space="preserve">, </t>
    </r>
    <r>
      <rPr>
        <b/>
        <sz val="11"/>
        <color rgb="FF000000"/>
        <rFont val="Calibri"/>
      </rPr>
      <t>NAS Access Log</t>
    </r>
    <r>
      <rPr>
        <sz val="11"/>
        <color rgb="FF000000"/>
        <rFont val="Calibri"/>
      </rPr>
      <t xml:space="preserve">, </t>
    </r>
    <r>
      <rPr>
        <b/>
        <sz val="11"/>
        <color rgb="FF000000"/>
        <rFont val="Calibri"/>
      </rPr>
      <t>API Gateway Access log</t>
    </r>
    <r>
      <rPr>
        <sz val="11"/>
        <color rgb="FF000000"/>
        <rFont val="Calibri"/>
      </rPr>
      <t xml:space="preserve"> are </t>
    </r>
    <r>
      <rPr>
        <b/>
        <sz val="11"/>
        <color rgb="FF000000"/>
        <rFont val="Calibri"/>
      </rPr>
      <t>Enabled</t>
    </r>
    <r>
      <rPr>
        <sz val="11"/>
        <color rgb="FF000000"/>
        <rFont val="Calibri"/>
      </rPr>
      <t xml:space="preserve"> under the </t>
    </r>
    <r>
      <rPr>
        <b/>
        <sz val="11"/>
        <color rgb="FF000000"/>
        <rFont val="Calibri"/>
      </rPr>
      <t>Access to Cloud Products &gt; Global Configuration</t>
    </r>
    <r>
      <rPr>
        <sz val="11"/>
        <color rgb="FF000000"/>
        <rFont val="Calibri"/>
      </rPr>
      <t xml:space="preserve"> page.</t>
    </r>
    <r>
      <rPr>
        <sz val="11"/>
        <color rgb="FF000000"/>
        <rFont val="Calibri"/>
      </rPr>
      <t xml:space="preserve">
</t>
    </r>
    <r>
      <rPr>
        <sz val="11"/>
        <color rgb="FF000000"/>
        <rFont val="Calibri"/>
      </rPr>
      <t xml:space="preserve">- Ensure all resource owners account are tracked under the </t>
    </r>
    <r>
      <rPr>
        <b/>
        <sz val="11"/>
        <color rgb="FF000000"/>
        <rFont val="Calibri"/>
      </rPr>
      <t>Multi-Account Configurations &gt; Global Configuration</t>
    </r>
    <r>
      <rPr>
        <sz val="11"/>
        <color rgb="FF000000"/>
        <rFont val="Calibri"/>
      </rPr>
      <t xml:space="preserve"> page.</t>
    </r>
    <r>
      <rPr>
        <sz val="11"/>
        <color rgb="FF000000"/>
        <rFont val="Calibri"/>
      </rPr>
      <t xml:space="preserve">
</t>
    </r>
    <r>
      <rPr>
        <sz val="11"/>
        <color rgb="FF000000"/>
        <rFont val="Calibri"/>
      </rPr>
      <t xml:space="preserve">- Ensure the </t>
    </r>
    <r>
      <rPr>
        <b/>
        <sz val="11"/>
        <color rgb="FF000000"/>
        <rFont val="Calibri"/>
      </rPr>
      <t>Status</t>
    </r>
    <r>
      <rPr>
        <sz val="11"/>
        <color rgb="FF000000"/>
        <rFont val="Calibri"/>
      </rPr>
      <t xml:space="preserve"> is </t>
    </r>
    <r>
      <rPr>
        <b/>
        <sz val="11"/>
        <color rgb="FF000000"/>
        <rFont val="Calibri"/>
      </rPr>
      <t>Green</t>
    </r>
    <r>
      <rPr>
        <sz val="11"/>
        <color rgb="FF000000"/>
        <rFont val="Calibri"/>
      </rPr>
      <t xml:space="preserve"> under the </t>
    </r>
    <r>
      <rPr>
        <b/>
        <sz val="11"/>
        <color rgb="FF000000"/>
        <rFont val="Calibri"/>
      </rPr>
      <t>Access to Cloud Products  &gt; Status Dashboard</t>
    </r>
    <r>
      <rPr>
        <sz val="11"/>
        <color rgb="FF000000"/>
        <rFont val="Calibri"/>
      </rPr>
      <t xml:space="preserve"> page.</t>
    </r>
  </si>
  <si>
    <r>
      <rPr>
        <sz val="11"/>
        <color rgb="FF000000"/>
        <rFont val="Calibri"/>
      </rPr>
      <t>Not enabled.</t>
    </r>
  </si>
  <si>
    <t>2.4</t>
  </si>
  <si>
    <r>
      <rPr>
        <sz val="11"/>
        <rFont val="Calibri"/>
      </rPr>
      <t>Ensure Log Service is enabled for Container Service for Kubernetes</t>
    </r>
  </si>
  <si>
    <r>
      <rPr>
        <sz val="11"/>
        <color rgb="FF000000"/>
        <rFont val="Calibri"/>
      </rPr>
      <t>Perform the following ensure the Log Service for Kubernetes clusters is enabled:</t>
    </r>
    <r>
      <rPr>
        <sz val="11"/>
        <color rgb="FF000000"/>
        <rFont val="Calibri"/>
      </rPr>
      <t xml:space="preserve">
</t>
    </r>
    <r>
      <rPr>
        <sz val="11"/>
        <color rgb="FF000000"/>
        <rFont val="Calibri"/>
      </rPr>
      <t xml:space="preserve">- Logon to ACK Console </t>
    </r>
    <r>
      <rPr>
        <sz val="11"/>
        <color rgb="FF0000FF"/>
        <rFont val="Calibri"/>
      </rPr>
      <t>(https://cs.console.aliyun.com/)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Clusters</t>
    </r>
    <r>
      <rPr>
        <sz val="11"/>
        <color rgb="FF000000"/>
        <rFont val="Calibri"/>
      </rPr>
      <t xml:space="preserve"> in the left-side navigation pane and click </t>
    </r>
    <r>
      <rPr>
        <b/>
        <sz val="11"/>
        <color rgb="FF000000"/>
        <rFont val="Calibri"/>
      </rPr>
      <t>Create Kubernetes Cluster</t>
    </r>
    <r>
      <rPr>
        <sz val="11"/>
        <color rgb="FF000000"/>
        <rFont val="Calibri"/>
      </rPr>
      <t xml:space="preserve"> in the upper-right corner.</t>
    </r>
    <r>
      <rPr>
        <sz val="11"/>
        <color rgb="FF000000"/>
        <rFont val="Calibri"/>
      </rPr>
      <t xml:space="preserve">
</t>
    </r>
    <r>
      <rPr>
        <sz val="11"/>
        <color rgb="FF000000"/>
        <rFont val="Calibri"/>
      </rPr>
      <t xml:space="preserve">- Scroll to the bottom of the page and select the </t>
    </r>
    <r>
      <rPr>
        <b/>
        <sz val="11"/>
        <color rgb="FF000000"/>
        <rFont val="Calibri"/>
      </rPr>
      <t>Using Log Service</t>
    </r>
    <r>
      <rPr>
        <sz val="11"/>
        <color rgb="FF000000"/>
        <rFont val="Calibri"/>
      </rPr>
      <t xml:space="preserve"> check box. The log plug-in will be installed in the newly created Kubernetes cluster.</t>
    </r>
    <r>
      <rPr>
        <sz val="11"/>
        <color rgb="FF000000"/>
        <rFont val="Calibri"/>
      </rPr>
      <t xml:space="preserve">
</t>
    </r>
    <r>
      <rPr>
        <sz val="11"/>
        <color rgb="FF000000"/>
        <rFont val="Calibri"/>
      </rPr>
      <t xml:space="preserve">- When you select the </t>
    </r>
    <r>
      <rPr>
        <b/>
        <sz val="11"/>
        <color rgb="FF000000"/>
        <rFont val="Calibri"/>
      </rPr>
      <t>Using Log Service</t>
    </r>
    <r>
      <rPr>
        <sz val="11"/>
        <color rgb="FF000000"/>
        <rFont val="Calibri"/>
      </rPr>
      <t xml:space="preserve"> check box, project options are displayed. A project is the unit in Log Service to manage logs.</t>
    </r>
    <r>
      <rPr>
        <sz val="11"/>
        <color rgb="FF000000"/>
        <rFont val="Calibri"/>
      </rPr>
      <t xml:space="preserve">
</t>
    </r>
    <r>
      <rPr>
        <sz val="11"/>
        <color rgb="FF000000"/>
        <rFont val="Calibri"/>
      </rPr>
      <t xml:space="preserve">- After you complete the configuration, click </t>
    </r>
    <r>
      <rPr>
        <b/>
        <sz val="11"/>
        <color rgb="FF000000"/>
        <rFont val="Calibri"/>
      </rPr>
      <t>Create</t>
    </r>
    <r>
      <rPr>
        <sz val="11"/>
        <color rgb="FF000000"/>
        <rFont val="Calibri"/>
      </rPr>
      <t xml:space="preserve"> in the upper-right corner.</t>
    </r>
    <r>
      <rPr>
        <sz val="11"/>
        <color rgb="FF000000"/>
        <rFont val="Calibri"/>
      </rPr>
      <t xml:space="preserve">
</t>
    </r>
    <r>
      <rPr>
        <sz val="11"/>
        <color rgb="FF000000"/>
        <rFont val="Calibri"/>
      </rPr>
      <t xml:space="preserve">- In the displayed dialog box, click </t>
    </r>
    <r>
      <rPr>
        <b/>
        <sz val="11"/>
        <color rgb="FF000000"/>
        <rFont val="Calibri"/>
      </rPr>
      <t>OK</t>
    </r>
    <r>
      <rPr>
        <sz val="11"/>
        <color rgb="FF000000"/>
        <rFont val="Calibri"/>
      </rPr>
      <t>.</t>
    </r>
  </si>
  <si>
    <r>
      <rPr>
        <sz val="11"/>
        <color rgb="FF000000"/>
        <rFont val="Calibri"/>
      </rPr>
      <t>Log Service shall be connected with Kubernetes clusters of Alibaba Cloud Container Service to collect the audit log for central monitoring and analysis. You can simply enable Log Service when creating a cluster for log collection.</t>
    </r>
  </si>
  <si>
    <r>
      <rPr>
        <sz val="11"/>
        <color rgb="FF000000"/>
        <rFont val="Calibri"/>
      </rPr>
      <t>Perform the following to ensure the Kubernetes logs are integrated with Log Services:</t>
    </r>
    <r>
      <rPr>
        <sz val="11"/>
        <color rgb="FF000000"/>
        <rFont val="Calibri"/>
      </rPr>
      <t xml:space="preserve">
</t>
    </r>
    <r>
      <rPr>
        <sz val="11"/>
        <color rgb="FF000000"/>
        <rFont val="Calibri"/>
      </rPr>
      <t xml:space="preserve">- Logon to ACK Console </t>
    </r>
    <r>
      <rPr>
        <sz val="11"/>
        <color rgb="FF0000FF"/>
        <rFont val="Calibri"/>
      </rPr>
      <t>(https://cs.console.aliyun.com/)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Cluster &gt; Clusters</t>
    </r>
    <r>
      <rPr>
        <sz val="11"/>
        <color rgb="FF000000"/>
        <rFont val="Calibri"/>
      </rPr>
      <t xml:space="preserve"> in the left-side navigation pane and select a cluster to click </t>
    </r>
    <r>
      <rPr>
        <b/>
        <sz val="11"/>
        <color rgb="FF000000"/>
        <rFont val="Calibri"/>
      </rPr>
      <t>Action &gt; Manage</t>
    </r>
    <r>
      <rPr>
        <sz val="11"/>
        <color rgb="FF000000"/>
        <rFont val="Calibri"/>
      </rPr>
      <t>.</t>
    </r>
    <r>
      <rPr>
        <sz val="11"/>
        <color rgb="FF000000"/>
        <rFont val="Calibri"/>
      </rPr>
      <t xml:space="preserve">
</t>
    </r>
    <r>
      <rPr>
        <sz val="11"/>
        <color rgb="FF000000"/>
        <rFont val="Calibri"/>
      </rPr>
      <t xml:space="preserve">- Ensure the </t>
    </r>
    <r>
      <rPr>
        <b/>
        <sz val="11"/>
        <color rgb="FF000000"/>
        <rFont val="Calibri"/>
      </rPr>
      <t>Cluster Auditing</t>
    </r>
    <r>
      <rPr>
        <sz val="11"/>
        <color rgb="FF000000"/>
        <rFont val="Calibri"/>
      </rPr>
      <t xml:space="preserve"> page is available.</t>
    </r>
  </si>
  <si>
    <r>
      <rPr>
        <sz val="11"/>
        <color rgb="FF000000"/>
        <rFont val="Calibri"/>
      </rPr>
      <t>Logging is disabled.</t>
    </r>
  </si>
  <si>
    <t>2.5</t>
  </si>
  <si>
    <r>
      <rPr>
        <sz val="11"/>
        <rFont val="Calibri"/>
      </rPr>
      <t>Ensure virtual network flow log service is enabled</t>
    </r>
  </si>
  <si>
    <r>
      <rPr>
        <sz val="11"/>
        <color rgb="FF000000"/>
        <rFont val="Calibri"/>
      </rPr>
      <t>Perform the following ensure the virtual network flow log is enabled:</t>
    </r>
    <r>
      <rPr>
        <sz val="11"/>
        <color rgb="FF000000"/>
        <rFont val="Calibri"/>
      </rPr>
      <t xml:space="preserve">
</t>
    </r>
    <r>
      <rPr>
        <sz val="11"/>
        <color rgb="FF000000"/>
        <rFont val="Calibri"/>
      </rPr>
      <t xml:space="preserve">- Logon to VPC console </t>
    </r>
    <r>
      <rPr>
        <sz val="11"/>
        <color rgb="FF0000FF"/>
        <rFont val="Calibri"/>
      </rPr>
      <t>(https://vpc.console.aliyun.com/)</t>
    </r>
    <r>
      <rPr>
        <sz val="11"/>
        <color rgb="FF000000"/>
        <rFont val="Calibri"/>
      </rPr>
      <t>.</t>
    </r>
    <r>
      <rPr>
        <sz val="11"/>
        <color rgb="FF000000"/>
        <rFont val="Calibri"/>
      </rPr>
      <t xml:space="preserve">
</t>
    </r>
    <r>
      <rPr>
        <sz val="11"/>
        <color rgb="FF000000"/>
        <rFont val="Calibri"/>
      </rPr>
      <t xml:space="preserve">- In the left-side navigation pane, click </t>
    </r>
    <r>
      <rPr>
        <b/>
        <sz val="11"/>
        <color rgb="FF000000"/>
        <rFont val="Calibri"/>
      </rPr>
      <t>FlowLog</t>
    </r>
    <r>
      <rPr>
        <sz val="11"/>
        <color rgb="FF000000"/>
        <rFont val="Calibri"/>
      </rPr>
      <t>.</t>
    </r>
    <r>
      <rPr>
        <sz val="11"/>
        <color rgb="FF000000"/>
        <rFont val="Calibri"/>
      </rPr>
      <t xml:space="preserve">
</t>
    </r>
    <r>
      <rPr>
        <sz val="11"/>
        <color rgb="FF000000"/>
        <rFont val="Calibri"/>
      </rPr>
      <t>- Select the region to which the flow log is to be created.</t>
    </r>
    <r>
      <rPr>
        <sz val="11"/>
        <color rgb="FF000000"/>
        <rFont val="Calibri"/>
      </rPr>
      <t xml:space="preserve">
</t>
    </r>
    <r>
      <rPr>
        <sz val="11"/>
        <color rgb="FF000000"/>
        <rFont val="Calibri"/>
      </rPr>
      <t xml:space="preserve">- On the </t>
    </r>
    <r>
      <rPr>
        <b/>
        <sz val="11"/>
        <color rgb="FF000000"/>
        <rFont val="Calibri"/>
      </rPr>
      <t>FlowLog</t>
    </r>
    <r>
      <rPr>
        <sz val="11"/>
        <color rgb="FF000000"/>
        <rFont val="Calibri"/>
      </rPr>
      <t xml:space="preserve"> page, click </t>
    </r>
    <r>
      <rPr>
        <b/>
        <sz val="11"/>
        <color rgb="FF000000"/>
        <rFont val="Calibri"/>
      </rPr>
      <t>Create FlowLog</t>
    </r>
    <r>
      <rPr>
        <sz val="11"/>
        <color rgb="FF000000"/>
        <rFont val="Calibri"/>
      </rPr>
      <t>.</t>
    </r>
    <r>
      <rPr>
        <sz val="11"/>
        <color rgb="FF000000"/>
        <rFont val="Calibri"/>
      </rPr>
      <t xml:space="preserve">
</t>
    </r>
    <r>
      <rPr>
        <sz val="11"/>
        <color rgb="FF000000"/>
        <rFont val="Calibri"/>
      </rPr>
      <t xml:space="preserve">- On the </t>
    </r>
    <r>
      <rPr>
        <b/>
        <sz val="11"/>
        <color rgb="FF000000"/>
        <rFont val="Calibri"/>
      </rPr>
      <t>Create FlowLog</t>
    </r>
    <r>
      <rPr>
        <sz val="11"/>
        <color rgb="FF000000"/>
        <rFont val="Calibri"/>
      </rPr>
      <t xml:space="preserve"> page, set the required parameters by following the instruction, and then click </t>
    </r>
    <r>
      <rPr>
        <b/>
        <sz val="11"/>
        <color rgb="FF000000"/>
        <rFont val="Calibri"/>
      </rPr>
      <t>OK</t>
    </r>
    <r>
      <rPr>
        <sz val="11"/>
        <color rgb="FF000000"/>
        <rFont val="Calibri"/>
      </rPr>
      <t>.</t>
    </r>
  </si>
  <si>
    <r>
      <rPr>
        <sz val="11"/>
        <color rgb="FF000000"/>
        <rFont val="Calibri"/>
      </rPr>
      <t>The flow log can be used to capture the traffic of an Elastic Network Interface (ENI), Virtual Private Cloud (VPC) or Virtual Switch (VSwitch). The flow log of a VPC or VSwitch shall be integrated with Log Service to capture the traffic of all ENIs in the VPC or VSwtich including the ENIs created after the flow log function is enabled. The traffic data captured by flow logs is stored in Log Service for real-time monitoring and analysis. A capture window is about 10 minutes, during which the traffic data is aggregated and then released to flow log record.</t>
    </r>
  </si>
  <si>
    <r>
      <rPr>
        <sz val="11"/>
        <color rgb="FF000000"/>
        <rFont val="Calibri"/>
      </rPr>
      <t>Perform the following ensure the virtual network flow log is enabled:</t>
    </r>
    <r>
      <rPr>
        <sz val="11"/>
        <color rgb="FF000000"/>
        <rFont val="Calibri"/>
      </rPr>
      <t xml:space="preserve">
</t>
    </r>
    <r>
      <rPr>
        <sz val="11"/>
        <color rgb="FF000000"/>
        <rFont val="Calibri"/>
      </rPr>
      <t xml:space="preserve">- Logon to VPC console </t>
    </r>
    <r>
      <rPr>
        <sz val="11"/>
        <color rgb="FF0000FF"/>
        <rFont val="Calibri"/>
      </rPr>
      <t>(https://vpc.console.aliyun.com/)</t>
    </r>
    <r>
      <rPr>
        <sz val="11"/>
        <color rgb="FF000000"/>
        <rFont val="Calibri"/>
      </rPr>
      <t>.</t>
    </r>
    <r>
      <rPr>
        <sz val="11"/>
        <color rgb="FF000000"/>
        <rFont val="Calibri"/>
      </rPr>
      <t xml:space="preserve">
</t>
    </r>
    <r>
      <rPr>
        <sz val="11"/>
        <color rgb="FF000000"/>
        <rFont val="Calibri"/>
      </rPr>
      <t xml:space="preserve">- In the left-side navigation pane, click </t>
    </r>
    <r>
      <rPr>
        <b/>
        <sz val="11"/>
        <color rgb="FF000000"/>
        <rFont val="Calibri"/>
      </rPr>
      <t>FlowLog</t>
    </r>
    <r>
      <rPr>
        <sz val="11"/>
        <color rgb="FF000000"/>
        <rFont val="Calibri"/>
      </rPr>
      <t>.</t>
    </r>
    <r>
      <rPr>
        <sz val="11"/>
        <color rgb="FF000000"/>
        <rFont val="Calibri"/>
      </rPr>
      <t xml:space="preserve">
</t>
    </r>
    <r>
      <rPr>
        <sz val="11"/>
        <color rgb="FF000000"/>
        <rFont val="Calibri"/>
      </rPr>
      <t>- Select the region to which the target flow log belongs.</t>
    </r>
    <r>
      <rPr>
        <sz val="11"/>
        <color rgb="FF000000"/>
        <rFont val="Calibri"/>
      </rPr>
      <t xml:space="preserve">
</t>
    </r>
    <r>
      <rPr>
        <sz val="11"/>
        <color rgb="FF000000"/>
        <rFont val="Calibri"/>
      </rPr>
      <t xml:space="preserve">- On the </t>
    </r>
    <r>
      <rPr>
        <b/>
        <sz val="11"/>
        <color rgb="FF000000"/>
        <rFont val="Calibri"/>
      </rPr>
      <t>FlowLog</t>
    </r>
    <r>
      <rPr>
        <sz val="11"/>
        <color rgb="FF000000"/>
        <rFont val="Calibri"/>
      </rPr>
      <t xml:space="preserve"> page, ensure the target flow log and logstore is configured.</t>
    </r>
  </si>
  <si>
    <t>2.6</t>
  </si>
  <si>
    <r>
      <rPr>
        <sz val="11"/>
        <rFont val="Calibri"/>
      </rPr>
      <t>Ensure Anti-DDoS access and security log service is enabled</t>
    </r>
  </si>
  <si>
    <t>Level 2</t>
  </si>
  <si>
    <r>
      <rPr>
        <sz val="11"/>
        <color rgb="FF000000"/>
        <rFont val="Calibri"/>
      </rPr>
      <t>Perform the following ensure the Anti-DDoS access and security log is enabled:</t>
    </r>
    <r>
      <rPr>
        <sz val="11"/>
        <color rgb="FF000000"/>
        <rFont val="Calibri"/>
      </rPr>
      <t xml:space="preserve">
</t>
    </r>
    <r>
      <rPr>
        <sz val="11"/>
        <color rgb="FF000000"/>
        <rFont val="Calibri"/>
      </rPr>
      <t xml:space="preserve">- Logon to Anti-DDoS Pro Console </t>
    </r>
    <r>
      <rPr>
        <sz val="11"/>
        <color rgb="FF0000FF"/>
        <rFont val="Calibri"/>
      </rPr>
      <t>(https://yundun.console.aliyun.com/)</t>
    </r>
    <r>
      <rPr>
        <sz val="11"/>
        <color rgb="FF000000"/>
        <rFont val="Calibri"/>
      </rPr>
      <t xml:space="preserve">, and go to the </t>
    </r>
    <r>
      <rPr>
        <b/>
        <sz val="11"/>
        <color rgb="FF000000"/>
        <rFont val="Calibri"/>
      </rPr>
      <t>Log &gt; Full Log</t>
    </r>
    <r>
      <rPr>
        <sz val="11"/>
        <color rgb="FF000000"/>
        <rFont val="Calibri"/>
      </rPr>
      <t xml:space="preserve"> page.</t>
    </r>
    <r>
      <rPr>
        <sz val="11"/>
        <color rgb="FF000000"/>
        <rFont val="Calibri"/>
      </rPr>
      <t xml:space="preserve">
</t>
    </r>
    <r>
      <rPr>
        <sz val="11"/>
        <color rgb="FF000000"/>
        <rFont val="Calibri"/>
      </rPr>
      <t xml:space="preserve">- Select the specific website for which you want to enable the </t>
    </r>
    <r>
      <rPr>
        <b/>
        <sz val="11"/>
        <color rgb="FF000000"/>
        <rFont val="Calibri"/>
      </rPr>
      <t>Full Log</t>
    </r>
    <r>
      <rPr>
        <sz val="11"/>
        <color rgb="FF000000"/>
        <rFont val="Calibri"/>
      </rPr>
      <t xml:space="preserve"> service and click to turn on the </t>
    </r>
    <r>
      <rPr>
        <b/>
        <sz val="11"/>
        <color rgb="FF000000"/>
        <rFont val="Calibri"/>
      </rPr>
      <t>Status</t>
    </r>
    <r>
      <rPr>
        <sz val="11"/>
        <color rgb="FF000000"/>
        <rFont val="Calibri"/>
      </rPr>
      <t xml:space="preserve"> switch.</t>
    </r>
  </si>
  <si>
    <r>
      <rPr>
        <sz val="11"/>
        <color rgb="FF000000"/>
        <rFont val="Calibri"/>
      </rPr>
      <t>Alibaba Cloud Anti-DDoS Pro supports integration with Log Service for website access log (including HTTP flood attack logs) to enable the real-time analysis and reporting center features. The log collected can be monitored on a central dashboard on Log Service.</t>
    </r>
  </si>
  <si>
    <r>
      <rPr>
        <sz val="11"/>
        <color rgb="FF000000"/>
        <rFont val="Calibri"/>
      </rPr>
      <t>Extra charge will incur.</t>
    </r>
  </si>
  <si>
    <r>
      <rPr>
        <sz val="11"/>
        <color rgb="FF000000"/>
        <rFont val="Calibri"/>
      </rPr>
      <t>Perform the following ensure the Anti-DDoS access and security log is enabled:</t>
    </r>
    <r>
      <rPr>
        <sz val="11"/>
        <color rgb="FF000000"/>
        <rFont val="Calibri"/>
      </rPr>
      <t xml:space="preserve">
</t>
    </r>
    <r>
      <rPr>
        <sz val="11"/>
        <color rgb="FF000000"/>
        <rFont val="Calibri"/>
      </rPr>
      <t xml:space="preserve">- Logon to Anti-DDoS Pro Console </t>
    </r>
    <r>
      <rPr>
        <sz val="11"/>
        <color rgb="FF0000FF"/>
        <rFont val="Calibri"/>
      </rPr>
      <t>(https://yundun.console.aliyun.com/)</t>
    </r>
    <r>
      <rPr>
        <sz val="11"/>
        <color rgb="FF000000"/>
        <rFont val="Calibri"/>
      </rPr>
      <t xml:space="preserve">, and go to the </t>
    </r>
    <r>
      <rPr>
        <b/>
        <sz val="11"/>
        <color rgb="FF000000"/>
        <rFont val="Calibri"/>
      </rPr>
      <t>Log &gt; Full Log</t>
    </r>
    <r>
      <rPr>
        <sz val="11"/>
        <color rgb="FF000000"/>
        <rFont val="Calibri"/>
      </rPr>
      <t xml:space="preserve"> page.</t>
    </r>
    <r>
      <rPr>
        <sz val="11"/>
        <color rgb="FF000000"/>
        <rFont val="Calibri"/>
      </rPr>
      <t xml:space="preserve">
</t>
    </r>
    <r>
      <rPr>
        <sz val="11"/>
        <color rgb="FF000000"/>
        <rFont val="Calibri"/>
      </rPr>
      <t>- Select the specific website.</t>
    </r>
    <r>
      <rPr>
        <sz val="11"/>
        <color rgb="FF000000"/>
        <rFont val="Calibri"/>
      </rPr>
      <t xml:space="preserve">
</t>
    </r>
    <r>
      <rPr>
        <sz val="11"/>
        <color rgb="FF000000"/>
        <rFont val="Calibri"/>
      </rPr>
      <t xml:space="preserve">- Ensure the </t>
    </r>
    <r>
      <rPr>
        <b/>
        <sz val="11"/>
        <color rgb="FF000000"/>
        <rFont val="Calibri"/>
      </rPr>
      <t>Log Collection</t>
    </r>
    <r>
      <rPr>
        <sz val="11"/>
        <color rgb="FF000000"/>
        <rFont val="Calibri"/>
      </rPr>
      <t xml:space="preserve"> is turned on.</t>
    </r>
    <r>
      <rPr>
        <sz val="11"/>
        <color rgb="FF000000"/>
        <rFont val="Calibri"/>
      </rPr>
      <t xml:space="preserve">
</t>
    </r>
    <r>
      <rPr>
        <sz val="11"/>
        <color rgb="FF000000"/>
        <rFont val="Calibri"/>
      </rPr>
      <t xml:space="preserve">- Ensure the </t>
    </r>
    <r>
      <rPr>
        <b/>
        <sz val="11"/>
        <color rgb="FF000000"/>
        <rFont val="Calibri"/>
      </rPr>
      <t>log volume usage indicator</t>
    </r>
    <r>
      <rPr>
        <sz val="11"/>
        <color rgb="FF000000"/>
        <rFont val="Calibri"/>
      </rPr>
      <t xml:space="preserve"> is sufficient for log storage.</t>
    </r>
  </si>
  <si>
    <t>2.7</t>
  </si>
  <si>
    <r>
      <rPr>
        <sz val="11"/>
        <rFont val="Calibri"/>
      </rPr>
      <t>Ensure Web Application Firewall access and security log service is enabled</t>
    </r>
  </si>
  <si>
    <r>
      <rPr>
        <sz val="11"/>
        <color rgb="FF000000"/>
        <rFont val="Calibri"/>
      </rPr>
      <t>Perform the following ensure the Anti-DDoS access and security log is enabled:</t>
    </r>
    <r>
      <rPr>
        <sz val="11"/>
        <color rgb="FF000000"/>
        <rFont val="Calibri"/>
      </rPr>
      <t xml:space="preserve">
</t>
    </r>
    <r>
      <rPr>
        <sz val="11"/>
        <color rgb="FF000000"/>
        <rFont val="Calibri"/>
      </rPr>
      <t xml:space="preserve">- Logon to WAF Console </t>
    </r>
    <r>
      <rPr>
        <sz val="11"/>
        <color rgb="FF0000FF"/>
        <rFont val="Calibri"/>
      </rPr>
      <t>(https://yundun.console.aliyun.com/)</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App Market &gt; App Management</t>
    </r>
    <r>
      <rPr>
        <sz val="11"/>
        <color rgb="FF000000"/>
        <rFont val="Calibri"/>
      </rPr>
      <t>.</t>
    </r>
    <r>
      <rPr>
        <sz val="11"/>
        <color rgb="FF000000"/>
        <rFont val="Calibri"/>
      </rPr>
      <t xml:space="preserve">
</t>
    </r>
    <r>
      <rPr>
        <sz val="11"/>
        <color rgb="FF000000"/>
        <rFont val="Calibri"/>
      </rPr>
      <t>- Select the region where your WAF instance is located.</t>
    </r>
    <r>
      <rPr>
        <sz val="11"/>
        <color rgb="FF000000"/>
        <rFont val="Calibri"/>
      </rPr>
      <t xml:space="preserve">
</t>
    </r>
    <r>
      <rPr>
        <sz val="11"/>
        <color rgb="FF000000"/>
        <rFont val="Calibri"/>
      </rPr>
      <t xml:space="preserve">- Click </t>
    </r>
    <r>
      <rPr>
        <b/>
        <sz val="11"/>
        <color rgb="FF000000"/>
        <rFont val="Calibri"/>
      </rPr>
      <t>Upgrade</t>
    </r>
    <r>
      <rPr>
        <sz val="11"/>
        <color rgb="FF000000"/>
        <rFont val="Calibri"/>
      </rPr>
      <t xml:space="preserve"> in </t>
    </r>
    <r>
      <rPr>
        <b/>
        <sz val="11"/>
        <color rgb="FF000000"/>
        <rFont val="Calibri"/>
      </rPr>
      <t>Real-time Log Query and Analysis Service</t>
    </r>
    <r>
      <rPr>
        <sz val="11"/>
        <color rgb="FF000000"/>
        <rFont val="Calibri"/>
      </rPr>
      <t>.</t>
    </r>
    <r>
      <rPr>
        <sz val="11"/>
        <color rgb="FF000000"/>
        <rFont val="Calibri"/>
      </rPr>
      <t xml:space="preserve">
</t>
    </r>
    <r>
      <rPr>
        <sz val="11"/>
        <color rgb="FF000000"/>
        <rFont val="Calibri"/>
      </rPr>
      <t xml:space="preserve">- Enable </t>
    </r>
    <r>
      <rPr>
        <b/>
        <sz val="11"/>
        <color rgb="FF000000"/>
        <rFont val="Calibri"/>
      </rPr>
      <t>Log Service</t>
    </r>
    <r>
      <rPr>
        <sz val="11"/>
        <color rgb="FF000000"/>
        <rFont val="Calibri"/>
      </rPr>
      <t>.</t>
    </r>
    <r>
      <rPr>
        <sz val="11"/>
        <color rgb="FF000000"/>
        <rFont val="Calibri"/>
      </rPr>
      <t xml:space="preserve">
</t>
    </r>
    <r>
      <rPr>
        <sz val="11"/>
        <color rgb="FF000000"/>
        <rFont val="Calibri"/>
      </rPr>
      <t xml:space="preserve">- Select the log storage period and the log storage size, and click </t>
    </r>
    <r>
      <rPr>
        <b/>
        <sz val="11"/>
        <color rgb="FF000000"/>
        <rFont val="Calibri"/>
      </rPr>
      <t>Buy Now</t>
    </r>
    <r>
      <rPr>
        <sz val="11"/>
        <color rgb="FF000000"/>
        <rFont val="Calibri"/>
      </rPr>
      <t>.</t>
    </r>
    <r>
      <rPr>
        <sz val="11"/>
        <color rgb="FF000000"/>
        <rFont val="Calibri"/>
      </rPr>
      <t xml:space="preserve">
</t>
    </r>
    <r>
      <rPr>
        <sz val="11"/>
        <color rgb="FF000000"/>
        <rFont val="Calibri"/>
      </rPr>
      <t xml:space="preserve">- Return to the WAF Console </t>
    </r>
    <r>
      <rPr>
        <sz val="11"/>
        <color rgb="FF0000FF"/>
        <rFont val="Calibri"/>
      </rPr>
      <t>(https://yundun.console.aliyun.com/)</t>
    </r>
    <r>
      <rPr>
        <sz val="11"/>
        <color rgb="FF000000"/>
        <rFont val="Calibri"/>
      </rPr>
      <t xml:space="preserve"> and choose </t>
    </r>
    <r>
      <rPr>
        <b/>
        <sz val="11"/>
        <color rgb="FF000000"/>
        <rFont val="Calibri"/>
      </rPr>
      <t>App Market &gt; App Management</t>
    </r>
    <r>
      <rPr>
        <sz val="11"/>
        <color rgb="FF000000"/>
        <rFont val="Calibri"/>
      </rPr>
      <t xml:space="preserve">, and then click </t>
    </r>
    <r>
      <rPr>
        <b/>
        <sz val="11"/>
        <color rgb="FF000000"/>
        <rFont val="Calibri"/>
      </rPr>
      <t>Authorize</t>
    </r>
    <r>
      <rPr>
        <sz val="11"/>
        <color rgb="FF000000"/>
        <rFont val="Calibri"/>
      </rPr>
      <t xml:space="preserve"> in </t>
    </r>
    <r>
      <rPr>
        <b/>
        <sz val="11"/>
        <color rgb="FF000000"/>
        <rFont val="Calibri"/>
      </rPr>
      <t>Real-time Log Query and Analysis Service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Agree</t>
    </r>
    <r>
      <rPr>
        <sz val="11"/>
        <color rgb="FF000000"/>
        <rFont val="Calibri"/>
      </rPr>
      <t xml:space="preserve"> to authorize WAF to write log entries to your exclusive logstore.</t>
    </r>
    <r>
      <rPr>
        <sz val="11"/>
        <color rgb="FF000000"/>
        <rFont val="Calibri"/>
      </rPr>
      <t xml:space="preserve">
</t>
    </r>
    <r>
      <rPr>
        <sz val="11"/>
        <color rgb="FF000000"/>
        <rFont val="Calibri"/>
      </rPr>
      <t xml:space="preserve">- Return to the WAF Console </t>
    </r>
    <r>
      <rPr>
        <sz val="11"/>
        <color rgb="FF0000FF"/>
        <rFont val="Calibri"/>
      </rPr>
      <t>(https://yundun.console.aliyun.com/)</t>
    </r>
    <r>
      <rPr>
        <sz val="11"/>
        <color rgb="FF000000"/>
        <rFont val="Calibri"/>
      </rPr>
      <t xml:space="preserve"> and choose </t>
    </r>
    <r>
      <rPr>
        <b/>
        <sz val="11"/>
        <color rgb="FF000000"/>
        <rFont val="Calibri"/>
      </rPr>
      <t>App Market &gt; App Management</t>
    </r>
    <r>
      <rPr>
        <sz val="11"/>
        <color rgb="FF000000"/>
        <rFont val="Calibri"/>
      </rPr>
      <t xml:space="preserve"> and then, click </t>
    </r>
    <r>
      <rPr>
        <b/>
        <sz val="11"/>
        <color rgb="FF000000"/>
        <rFont val="Calibri"/>
      </rPr>
      <t>Configure</t>
    </r>
    <r>
      <rPr>
        <sz val="11"/>
        <color rgb="FF000000"/>
        <rFont val="Calibri"/>
      </rPr>
      <t xml:space="preserve"> in </t>
    </r>
    <r>
      <rPr>
        <b/>
        <sz val="11"/>
        <color rgb="FF000000"/>
        <rFont val="Calibri"/>
      </rPr>
      <t>Real-time Log Query and Analysis Service</t>
    </r>
    <r>
      <rPr>
        <sz val="11"/>
        <color rgb="FF000000"/>
        <rFont val="Calibri"/>
      </rPr>
      <t>.</t>
    </r>
    <r>
      <rPr>
        <sz val="11"/>
        <color rgb="FF000000"/>
        <rFont val="Calibri"/>
      </rPr>
      <t xml:space="preserve">
</t>
    </r>
    <r>
      <rPr>
        <sz val="11"/>
        <color rgb="FF000000"/>
        <rFont val="Calibri"/>
      </rPr>
      <t xml:space="preserve">- On the </t>
    </r>
    <r>
      <rPr>
        <b/>
        <sz val="11"/>
        <color rgb="FF000000"/>
        <rFont val="Calibri"/>
      </rPr>
      <t>Log Service</t>
    </r>
    <r>
      <rPr>
        <sz val="11"/>
        <color rgb="FF000000"/>
        <rFont val="Calibri"/>
      </rPr>
      <t xml:space="preserve"> page, select the domain name of your website that is protected by WAF, and turn on the </t>
    </r>
    <r>
      <rPr>
        <b/>
        <sz val="11"/>
        <color rgb="FF000000"/>
        <rFont val="Calibri"/>
      </rPr>
      <t>Status</t>
    </r>
    <r>
      <rPr>
        <sz val="11"/>
        <color rgb="FF000000"/>
        <rFont val="Calibri"/>
      </rPr>
      <t xml:space="preserve"> switch on the right to enable WAF Log Service. These log entries can be queried and analyzed in real time.</t>
    </r>
  </si>
  <si>
    <r>
      <rPr>
        <sz val="11"/>
        <color rgb="FF000000"/>
        <rFont val="Calibri"/>
      </rPr>
      <t>Log Service collects log entries that record visits to and attacks on websites that are protected by Alibaba Cloud Web Application Firewall (WAF), and supports real-time log query and analysis. The query results are centrally displayed in dashboards.</t>
    </r>
  </si>
  <si>
    <r>
      <rPr>
        <sz val="11"/>
        <color rgb="FF000000"/>
        <rFont val="Calibri"/>
      </rPr>
      <t>Extra charge will incur by enabling the log.</t>
    </r>
  </si>
  <si>
    <r>
      <rPr>
        <sz val="11"/>
        <color rgb="FF000000"/>
        <rFont val="Calibri"/>
      </rPr>
      <t>Perform the following ensure the WAF access and security log is enabled:</t>
    </r>
    <r>
      <rPr>
        <sz val="11"/>
        <color rgb="FF000000"/>
        <rFont val="Calibri"/>
      </rPr>
      <t xml:space="preserve">
</t>
    </r>
    <r>
      <rPr>
        <sz val="11"/>
        <color rgb="FF000000"/>
        <rFont val="Calibri"/>
      </rPr>
      <t xml:space="preserve">- Logon to WAF Console </t>
    </r>
    <r>
      <rPr>
        <sz val="11"/>
        <color rgb="FF0000FF"/>
        <rFont val="Calibri"/>
      </rPr>
      <t>(https://yundun.console.aliyun.com/)</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App Market &gt; App Management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in </t>
    </r>
    <r>
      <rPr>
        <b/>
        <sz val="11"/>
        <color rgb="FF000000"/>
        <rFont val="Calibri"/>
      </rPr>
      <t>Real-time Log Query and Analysis Service</t>
    </r>
    <r>
      <rPr>
        <sz val="11"/>
        <color rgb="FF000000"/>
        <rFont val="Calibri"/>
      </rPr>
      <t>.</t>
    </r>
    <r>
      <rPr>
        <sz val="11"/>
        <color rgb="FF000000"/>
        <rFont val="Calibri"/>
      </rPr>
      <t xml:space="preserve">
</t>
    </r>
    <r>
      <rPr>
        <sz val="11"/>
        <color rgb="FF000000"/>
        <rFont val="Calibri"/>
      </rPr>
      <t xml:space="preserve">- On </t>
    </r>
    <r>
      <rPr>
        <b/>
        <sz val="11"/>
        <color rgb="FF000000"/>
        <rFont val="Calibri"/>
      </rPr>
      <t>Log Service</t>
    </r>
    <r>
      <rPr>
        <sz val="11"/>
        <color rgb="FF000000"/>
        <rFont val="Calibri"/>
      </rPr>
      <t xml:space="preserve"> page, select the specific domain name of your website.</t>
    </r>
    <r>
      <rPr>
        <sz val="11"/>
        <color rgb="FF000000"/>
        <rFont val="Calibri"/>
      </rPr>
      <t xml:space="preserve">
</t>
    </r>
    <r>
      <rPr>
        <sz val="11"/>
        <color rgb="FF000000"/>
        <rFont val="Calibri"/>
      </rPr>
      <t xml:space="preserve">- Ensure the </t>
    </r>
    <r>
      <rPr>
        <b/>
        <sz val="11"/>
        <color rgb="FF000000"/>
        <rFont val="Calibri"/>
      </rPr>
      <t>Status</t>
    </r>
    <r>
      <rPr>
        <sz val="11"/>
        <color rgb="FF000000"/>
        <rFont val="Calibri"/>
      </rPr>
      <t xml:space="preserve"> switch on the right is turned on.</t>
    </r>
    <r>
      <rPr>
        <sz val="11"/>
        <color rgb="FF000000"/>
        <rFont val="Calibri"/>
      </rPr>
      <t xml:space="preserve">
</t>
    </r>
    <r>
      <rPr>
        <sz val="11"/>
        <color rgb="FF000000"/>
        <rFont val="Calibri"/>
      </rPr>
      <t xml:space="preserve">- Ensure the </t>
    </r>
    <r>
      <rPr>
        <b/>
        <sz val="11"/>
        <color rgb="FF000000"/>
        <rFont val="Calibri"/>
      </rPr>
      <t>log volume usage indicator</t>
    </r>
    <r>
      <rPr>
        <sz val="11"/>
        <color rgb="FF000000"/>
        <rFont val="Calibri"/>
      </rPr>
      <t xml:space="preserve"> is sufficient for log storage.</t>
    </r>
  </si>
  <si>
    <t>2.8</t>
  </si>
  <si>
    <r>
      <rPr>
        <sz val="11"/>
        <rFont val="Calibri"/>
      </rPr>
      <t>Ensure Cloud Firewall access and security log analysis is enabled</t>
    </r>
  </si>
  <si>
    <r>
      <rPr>
        <sz val="11"/>
        <color rgb="FF000000"/>
        <rFont val="Calibri"/>
      </rPr>
      <t>Perform the following ensure the Cloud Firewall access and security log is enabled:</t>
    </r>
    <r>
      <rPr>
        <sz val="11"/>
        <color rgb="FF000000"/>
        <rFont val="Calibri"/>
      </rPr>
      <t xml:space="preserve">
</t>
    </r>
    <r>
      <rPr>
        <sz val="11"/>
        <color rgb="FF000000"/>
        <rFont val="Calibri"/>
      </rPr>
      <t xml:space="preserve">- Logon to Cloud Firewall Console </t>
    </r>
    <r>
      <rPr>
        <sz val="11"/>
        <color rgb="FF0000FF"/>
        <rFont val="Calibri"/>
      </rPr>
      <t>(https://yundunnext.console.aliyun.com/)</t>
    </r>
    <r>
      <rPr>
        <sz val="11"/>
        <color rgb="FF000000"/>
        <rFont val="Calibri"/>
      </rPr>
      <t>.</t>
    </r>
    <r>
      <rPr>
        <sz val="11"/>
        <color rgb="FF000000"/>
        <rFont val="Calibri"/>
      </rPr>
      <t xml:space="preserve">
</t>
    </r>
    <r>
      <rPr>
        <sz val="11"/>
        <color rgb="FF000000"/>
        <rFont val="Calibri"/>
      </rPr>
      <t xml:space="preserve">- In the left-side navigation pane, select </t>
    </r>
    <r>
      <rPr>
        <b/>
        <sz val="11"/>
        <color rgb="FF000000"/>
        <rFont val="Calibri"/>
      </rPr>
      <t>Advanced Features &gt; Log Analysis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Active Now</t>
    </r>
    <r>
      <rPr>
        <sz val="11"/>
        <color rgb="FF000000"/>
        <rFont val="Calibri"/>
      </rPr>
      <t xml:space="preserve"> on the </t>
    </r>
    <r>
      <rPr>
        <b/>
        <sz val="11"/>
        <color rgb="FF000000"/>
        <rFont val="Calibri"/>
      </rPr>
      <t>Log Analysis</t>
    </r>
    <r>
      <rPr>
        <sz val="11"/>
        <color rgb="FF000000"/>
        <rFont val="Calibri"/>
      </rPr>
      <t xml:space="preserve"> page.</t>
    </r>
    <r>
      <rPr>
        <sz val="11"/>
        <color rgb="FF000000"/>
        <rFont val="Calibri"/>
      </rPr>
      <t xml:space="preserve">
</t>
    </r>
    <r>
      <rPr>
        <sz val="11"/>
        <color rgb="FF000000"/>
        <rFont val="Calibri"/>
      </rPr>
      <t xml:space="preserve">- Select your </t>
    </r>
    <r>
      <rPr>
        <b/>
        <sz val="11"/>
        <color rgb="FF000000"/>
        <rFont val="Calibri"/>
      </rPr>
      <t>log storage capacity</t>
    </r>
    <r>
      <rPr>
        <sz val="11"/>
        <color rgb="FF000000"/>
        <rFont val="Calibri"/>
      </rPr>
      <t xml:space="preserve">, and then click </t>
    </r>
    <r>
      <rPr>
        <b/>
        <sz val="11"/>
        <color rgb="FF000000"/>
        <rFont val="Calibri"/>
      </rPr>
      <t>Pay</t>
    </r>
    <r>
      <rPr>
        <sz val="11"/>
        <color rgb="FF000000"/>
        <rFont val="Calibri"/>
      </rPr>
      <t xml:space="preserve"> to complete the payment.</t>
    </r>
    <r>
      <rPr>
        <sz val="11"/>
        <color rgb="FF000000"/>
        <rFont val="Calibri"/>
      </rPr>
      <t xml:space="preserve">
</t>
    </r>
    <r>
      <rPr>
        <sz val="11"/>
        <color rgb="FF000000"/>
        <rFont val="Calibri"/>
      </rPr>
      <t xml:space="preserve">- Go back to </t>
    </r>
    <r>
      <rPr>
        <b/>
        <sz val="11"/>
        <color rgb="FF000000"/>
        <rFont val="Calibri"/>
      </rPr>
      <t>Log Analysis</t>
    </r>
    <r>
      <rPr>
        <sz val="11"/>
        <color rgb="FF000000"/>
        <rFont val="Calibri"/>
      </rPr>
      <t xml:space="preserve"> page on Cloud Firewall console.</t>
    </r>
    <r>
      <rPr>
        <sz val="11"/>
        <color rgb="FF000000"/>
        <rFont val="Calibri"/>
      </rPr>
      <t xml:space="preserve">
</t>
    </r>
    <r>
      <rPr>
        <sz val="11"/>
        <color rgb="FF000000"/>
        <rFont val="Calibri"/>
      </rPr>
      <t xml:space="preserve">- Click the </t>
    </r>
    <r>
      <rPr>
        <b/>
        <sz val="11"/>
        <color rgb="FF000000"/>
        <rFont val="Calibri"/>
      </rPr>
      <t>Status</t>
    </r>
    <r>
      <rPr>
        <sz val="11"/>
        <color rgb="FF000000"/>
        <rFont val="Calibri"/>
      </rPr>
      <t xml:space="preserve"> on the right side to enable the Log Analysis service.</t>
    </r>
  </si>
  <si>
    <r>
      <rPr>
        <sz val="11"/>
        <color rgb="FF000000"/>
        <rFont val="Calibri"/>
      </rPr>
      <t>Log Service collects log entries of internet traffic that are protected by Cloud Firewall, and supports real-time log query and analysis. The query results are centrally displayed in dashboards.</t>
    </r>
  </si>
  <si>
    <r>
      <rPr>
        <sz val="11"/>
        <color rgb="FF000000"/>
        <rFont val="Calibri"/>
      </rPr>
      <t>Perform the following ensure the Cloud Firewall access and security log is enabled:</t>
    </r>
    <r>
      <rPr>
        <sz val="11"/>
        <color rgb="FF000000"/>
        <rFont val="Calibri"/>
      </rPr>
      <t xml:space="preserve">
</t>
    </r>
    <r>
      <rPr>
        <sz val="11"/>
        <color rgb="FF000000"/>
        <rFont val="Calibri"/>
      </rPr>
      <t xml:space="preserve">- Logon to Cloud Firewall Console </t>
    </r>
    <r>
      <rPr>
        <sz val="11"/>
        <color rgb="FF0000FF"/>
        <rFont val="Calibri"/>
      </rPr>
      <t>(https://yundunnext.console.aliyun.com/)</t>
    </r>
    <r>
      <rPr>
        <sz val="11"/>
        <color rgb="FF000000"/>
        <rFont val="Calibri"/>
      </rPr>
      <t>.</t>
    </r>
    <r>
      <rPr>
        <sz val="11"/>
        <color rgb="FF000000"/>
        <rFont val="Calibri"/>
      </rPr>
      <t xml:space="preserve">
</t>
    </r>
    <r>
      <rPr>
        <sz val="11"/>
        <color rgb="FF000000"/>
        <rFont val="Calibri"/>
      </rPr>
      <t xml:space="preserve">- In the left-side navigation pane, select </t>
    </r>
    <r>
      <rPr>
        <b/>
        <sz val="11"/>
        <color rgb="FF000000"/>
        <rFont val="Calibri"/>
      </rPr>
      <t>Advanced Features &gt; Log Analysis</t>
    </r>
    <r>
      <rPr>
        <sz val="11"/>
        <color rgb="FF000000"/>
        <rFont val="Calibri"/>
      </rPr>
      <t>.</t>
    </r>
    <r>
      <rPr>
        <sz val="11"/>
        <color rgb="FF000000"/>
        <rFont val="Calibri"/>
      </rPr>
      <t xml:space="preserve">
</t>
    </r>
    <r>
      <rPr>
        <sz val="11"/>
        <color rgb="FF000000"/>
        <rFont val="Calibri"/>
      </rPr>
      <t xml:space="preserve">- Ensure the </t>
    </r>
    <r>
      <rPr>
        <b/>
        <sz val="11"/>
        <color rgb="FF000000"/>
        <rFont val="Calibri"/>
      </rPr>
      <t>Status</t>
    </r>
    <r>
      <rPr>
        <sz val="11"/>
        <color rgb="FF000000"/>
        <rFont val="Calibri"/>
      </rPr>
      <t xml:space="preserve"> switch on the right side is enabled.</t>
    </r>
    <r>
      <rPr>
        <sz val="11"/>
        <color rgb="FF000000"/>
        <rFont val="Calibri"/>
      </rPr>
      <t xml:space="preserve">
</t>
    </r>
    <r>
      <rPr>
        <sz val="11"/>
        <color rgb="FF000000"/>
        <rFont val="Calibri"/>
      </rPr>
      <t xml:space="preserve">- Ensure the </t>
    </r>
    <r>
      <rPr>
        <b/>
        <sz val="11"/>
        <color rgb="FF000000"/>
        <rFont val="Calibri"/>
      </rPr>
      <t>log volume usage indicator</t>
    </r>
    <r>
      <rPr>
        <sz val="11"/>
        <color rgb="FF000000"/>
        <rFont val="Calibri"/>
      </rPr>
      <t xml:space="preserve"> is not exhausted.</t>
    </r>
  </si>
  <si>
    <t>2.9</t>
  </si>
  <si>
    <r>
      <rPr>
        <sz val="11"/>
        <rFont val="Calibri"/>
      </rPr>
      <t>Ensure Security Center Network, Host and Security log analysis is enabled</t>
    </r>
  </si>
  <si>
    <r>
      <rPr>
        <sz val="11"/>
        <color rgb="FF000000"/>
        <rFont val="Calibri"/>
      </rPr>
      <t>Perform the following ensure the Cloud Firewall access and security log is enabled:</t>
    </r>
    <r>
      <rPr>
        <sz val="11"/>
        <color rgb="FF000000"/>
        <rFont val="Calibri"/>
      </rPr>
      <t xml:space="preserve">
</t>
    </r>
    <r>
      <rPr>
        <sz val="11"/>
        <color rgb="FF000000"/>
        <rFont val="Calibri"/>
      </rPr>
      <t xml:space="preserve">- Logon to Security Center Console </t>
    </r>
    <r>
      <rPr>
        <sz val="11"/>
        <color rgb="FF0000FF"/>
        <rFont val="Calibri"/>
      </rPr>
      <t>(https://yundun.console.aliyun.com/)</t>
    </r>
    <r>
      <rPr>
        <sz val="11"/>
        <color rgb="FF000000"/>
        <rFont val="Calibri"/>
      </rPr>
      <t>.</t>
    </r>
    <r>
      <rPr>
        <sz val="11"/>
        <color rgb="FF000000"/>
        <rFont val="Calibri"/>
      </rPr>
      <t xml:space="preserve">
</t>
    </r>
    <r>
      <rPr>
        <sz val="11"/>
        <color rgb="FF000000"/>
        <rFont val="Calibri"/>
      </rPr>
      <t xml:space="preserve">- In the left-side navigation pane, select </t>
    </r>
    <r>
      <rPr>
        <b/>
        <sz val="11"/>
        <color rgb="FF000000"/>
        <rFont val="Calibri"/>
      </rPr>
      <t>Investigation &gt; Log Analysis</t>
    </r>
    <r>
      <rPr>
        <sz val="11"/>
        <color rgb="FF000000"/>
        <rFont val="Calibri"/>
      </rPr>
      <t xml:space="preserve"> to enter the </t>
    </r>
    <r>
      <rPr>
        <b/>
        <sz val="11"/>
        <color rgb="FF000000"/>
        <rFont val="Calibri"/>
      </rPr>
      <t>Activate Log Analysis</t>
    </r>
    <r>
      <rPr>
        <sz val="11"/>
        <color rgb="FF000000"/>
        <rFont val="Calibri"/>
      </rPr>
      <t xml:space="preserve"> page.</t>
    </r>
    <r>
      <rPr>
        <sz val="11"/>
        <color rgb="FF000000"/>
        <rFont val="Calibri"/>
      </rPr>
      <t xml:space="preserve">
</t>
    </r>
    <r>
      <rPr>
        <sz val="11"/>
        <color rgb="FF000000"/>
        <rFont val="Calibri"/>
      </rPr>
      <t xml:space="preserve">- Click </t>
    </r>
    <r>
      <rPr>
        <b/>
        <sz val="11"/>
        <color rgb="FF000000"/>
        <rFont val="Calibri"/>
      </rPr>
      <t>Active Now</t>
    </r>
    <r>
      <rPr>
        <sz val="11"/>
        <color rgb="FF000000"/>
        <rFont val="Calibri"/>
      </rPr>
      <t xml:space="preserve"> on the </t>
    </r>
    <r>
      <rPr>
        <b/>
        <sz val="11"/>
        <color rgb="FF000000"/>
        <rFont val="Calibri"/>
      </rPr>
      <t>Activate log Analysis</t>
    </r>
    <r>
      <rPr>
        <sz val="11"/>
        <color rgb="FF000000"/>
        <rFont val="Calibri"/>
      </rPr>
      <t xml:space="preserve"> page.</t>
    </r>
    <r>
      <rPr>
        <sz val="11"/>
        <color rgb="FF000000"/>
        <rFont val="Calibri"/>
      </rPr>
      <t xml:space="preserve">
</t>
    </r>
    <r>
      <rPr>
        <sz val="11"/>
        <color rgb="FF000000"/>
        <rFont val="Calibri"/>
      </rPr>
      <t xml:space="preserve">- On the </t>
    </r>
    <r>
      <rPr>
        <b/>
        <sz val="11"/>
        <color rgb="FF000000"/>
        <rFont val="Calibri"/>
      </rPr>
      <t>Purchase</t>
    </r>
    <r>
      <rPr>
        <sz val="11"/>
        <color rgb="FF000000"/>
        <rFont val="Calibri"/>
      </rPr>
      <t xml:space="preserve"> page, check </t>
    </r>
    <r>
      <rPr>
        <b/>
        <sz val="11"/>
        <color rgb="FF000000"/>
        <rFont val="Calibri"/>
      </rPr>
      <t>Full Log</t>
    </r>
    <r>
      <rPr>
        <sz val="11"/>
        <color rgb="FF000000"/>
        <rFont val="Calibri"/>
      </rPr>
      <t xml:space="preserve"> and configure some other settings as needed.</t>
    </r>
    <r>
      <rPr>
        <sz val="11"/>
        <color rgb="FF000000"/>
        <rFont val="Calibri"/>
      </rPr>
      <t xml:space="preserve">
</t>
    </r>
    <r>
      <rPr>
        <sz val="11"/>
        <color rgb="FF000000"/>
        <rFont val="Calibri"/>
      </rPr>
      <t xml:space="preserve">- Click </t>
    </r>
    <r>
      <rPr>
        <b/>
        <sz val="11"/>
        <color rgb="FF000000"/>
        <rFont val="Calibri"/>
      </rPr>
      <t>Purchase Now</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Activate log Analysis</t>
    </r>
    <r>
      <rPr>
        <sz val="11"/>
        <color rgb="FF000000"/>
        <rFont val="Calibri"/>
      </rPr>
      <t xml:space="preserve"> click </t>
    </r>
    <r>
      <rPr>
        <b/>
        <sz val="11"/>
        <color rgb="FF000000"/>
        <rFont val="Calibri"/>
      </rPr>
      <t>Activate log Analysis</t>
    </r>
    <r>
      <rPr>
        <sz val="11"/>
        <color rgb="FF000000"/>
        <rFont val="Calibri"/>
      </rPr>
      <t xml:space="preserve"> to complete the authorization.</t>
    </r>
    <r>
      <rPr>
        <sz val="11"/>
        <color rgb="FF000000"/>
        <rFont val="Calibri"/>
      </rPr>
      <t xml:space="preserve">
</t>
    </r>
    <r>
      <rPr>
        <sz val="11"/>
        <color rgb="FF000000"/>
        <rFont val="Calibri"/>
      </rPr>
      <t xml:space="preserve">- In the </t>
    </r>
    <r>
      <rPr>
        <b/>
        <sz val="11"/>
        <color rgb="FF000000"/>
        <rFont val="Calibri"/>
      </rPr>
      <t>log type</t>
    </r>
    <r>
      <rPr>
        <sz val="11"/>
        <color rgb="FF000000"/>
        <rFont val="Calibri"/>
      </rPr>
      <t xml:space="preserve"> menu, check the log types to enable the log collection.</t>
    </r>
  </si>
  <si>
    <r>
      <rPr>
        <sz val="11"/>
        <color rgb="FF000000"/>
        <rFont val="Calibri"/>
      </rPr>
      <t>Log Service collects log entries of Security Center for security logs, network logs, and host logs, with 14 subtypes, including</t>
    </r>
    <r>
      <rPr>
        <sz val="11"/>
        <color rgb="FF000000"/>
        <rFont val="Calibri"/>
      </rPr>
      <t xml:space="preserve">
</t>
    </r>
    <r>
      <rPr>
        <sz val="11"/>
        <color rgb="FF000000"/>
        <rFont val="Calibri"/>
      </rPr>
      <t>-  Security logs</t>
    </r>
    <r>
      <rPr>
        <sz val="11"/>
        <color rgb="FF000000"/>
        <rFont val="Calibri"/>
      </rPr>
      <t xml:space="preserve">
</t>
    </r>
    <r>
      <rPr>
        <sz val="11"/>
        <color rgb="FF000000"/>
        <rFont val="Calibri"/>
      </rPr>
      <t>a.	Vulnerability logs</t>
    </r>
    <r>
      <rPr>
        <sz val="11"/>
        <color rgb="FF000000"/>
        <rFont val="Calibri"/>
      </rPr>
      <t xml:space="preserve">
</t>
    </r>
    <r>
      <rPr>
        <sz val="11"/>
        <color rgb="FF000000"/>
        <rFont val="Calibri"/>
      </rPr>
      <t>b.	Baseline logs</t>
    </r>
    <r>
      <rPr>
        <sz val="11"/>
        <color rgb="FF000000"/>
        <rFont val="Calibri"/>
      </rPr>
      <t xml:space="preserve">
</t>
    </r>
    <r>
      <rPr>
        <sz val="11"/>
        <color rgb="FF000000"/>
        <rFont val="Calibri"/>
      </rPr>
      <t>c.	Security alerting logs</t>
    </r>
    <r>
      <rPr>
        <sz val="11"/>
        <color rgb="FF000000"/>
        <rFont val="Calibri"/>
      </rPr>
      <t xml:space="preserve">
</t>
    </r>
    <r>
      <rPr>
        <sz val="11"/>
        <color rgb="FF000000"/>
        <rFont val="Calibri"/>
      </rPr>
      <t>-  Security logs</t>
    </r>
    <r>
      <rPr>
        <sz val="11"/>
        <color rgb="FF000000"/>
        <rFont val="Calibri"/>
      </rPr>
      <t xml:space="preserve">
</t>
    </r>
    <r>
      <rPr>
        <sz val="11"/>
        <color rgb="FF000000"/>
        <rFont val="Calibri"/>
      </rPr>
      <t>a.	Vulnerability logs</t>
    </r>
    <r>
      <rPr>
        <sz val="11"/>
        <color rgb="FF000000"/>
        <rFont val="Calibri"/>
      </rPr>
      <t xml:space="preserve">
</t>
    </r>
    <r>
      <rPr>
        <sz val="11"/>
        <color rgb="FF000000"/>
        <rFont val="Calibri"/>
      </rPr>
      <t>b.	Baseline logs</t>
    </r>
    <r>
      <rPr>
        <sz val="11"/>
        <color rgb="FF000000"/>
        <rFont val="Calibri"/>
      </rPr>
      <t xml:space="preserve">
</t>
    </r>
    <r>
      <rPr>
        <sz val="11"/>
        <color rgb="FF000000"/>
        <rFont val="Calibri"/>
      </rPr>
      <t>c.	Security alerting logs</t>
    </r>
    <r>
      <rPr>
        <sz val="11"/>
        <color rgb="FF000000"/>
        <rFont val="Calibri"/>
      </rPr>
      <t xml:space="preserve">
</t>
    </r>
    <r>
      <rPr>
        <sz val="11"/>
        <color rgb="FF000000"/>
        <rFont val="Calibri"/>
      </rPr>
      <t>-  Network logs</t>
    </r>
    <r>
      <rPr>
        <sz val="11"/>
        <color rgb="FF000000"/>
        <rFont val="Calibri"/>
      </rPr>
      <t xml:space="preserve">
</t>
    </r>
    <r>
      <rPr>
        <sz val="11"/>
        <color rgb="FF000000"/>
        <rFont val="Calibri"/>
      </rPr>
      <t>a.	DNS logs</t>
    </r>
    <r>
      <rPr>
        <sz val="11"/>
        <color rgb="FF000000"/>
        <rFont val="Calibri"/>
      </rPr>
      <t xml:space="preserve">
</t>
    </r>
    <r>
      <rPr>
        <sz val="11"/>
        <color rgb="FF000000"/>
        <rFont val="Calibri"/>
      </rPr>
      <t>b.	Local DNS logs</t>
    </r>
    <r>
      <rPr>
        <sz val="11"/>
        <color rgb="FF000000"/>
        <rFont val="Calibri"/>
      </rPr>
      <t xml:space="preserve">
</t>
    </r>
    <r>
      <rPr>
        <sz val="11"/>
        <color rgb="FF000000"/>
        <rFont val="Calibri"/>
      </rPr>
      <t>c.	Network session logs</t>
    </r>
    <r>
      <rPr>
        <sz val="11"/>
        <color rgb="FF000000"/>
        <rFont val="Calibri"/>
      </rPr>
      <t xml:space="preserve">
</t>
    </r>
    <r>
      <rPr>
        <sz val="11"/>
        <color rgb="FF000000"/>
        <rFont val="Calibri"/>
      </rPr>
      <t>d.	Web logs</t>
    </r>
    <r>
      <rPr>
        <sz val="11"/>
        <color rgb="FF000000"/>
        <rFont val="Calibri"/>
      </rPr>
      <t xml:space="preserve">
</t>
    </r>
    <r>
      <rPr>
        <sz val="11"/>
        <color rgb="FF000000"/>
        <rFont val="Calibri"/>
      </rPr>
      <t>-  Server logs</t>
    </r>
    <r>
      <rPr>
        <sz val="11"/>
        <color rgb="FF000000"/>
        <rFont val="Calibri"/>
      </rPr>
      <t xml:space="preserve">
</t>
    </r>
    <r>
      <rPr>
        <sz val="11"/>
        <color rgb="FF000000"/>
        <rFont val="Calibri"/>
      </rPr>
      <t>a.	Process initiation logs</t>
    </r>
    <r>
      <rPr>
        <sz val="11"/>
        <color rgb="FF000000"/>
        <rFont val="Calibri"/>
      </rPr>
      <t xml:space="preserve">
</t>
    </r>
    <r>
      <rPr>
        <sz val="11"/>
        <color rgb="FF000000"/>
        <rFont val="Calibri"/>
      </rPr>
      <t>b.	Network connection logs</t>
    </r>
    <r>
      <rPr>
        <sz val="11"/>
        <color rgb="FF000000"/>
        <rFont val="Calibri"/>
      </rPr>
      <t xml:space="preserve">
</t>
    </r>
    <r>
      <rPr>
        <sz val="11"/>
        <color rgb="FF000000"/>
        <rFont val="Calibri"/>
      </rPr>
      <t>c.	System logon logs</t>
    </r>
    <r>
      <rPr>
        <sz val="11"/>
        <color rgb="FF000000"/>
        <rFont val="Calibri"/>
      </rPr>
      <t xml:space="preserve">
</t>
    </r>
    <r>
      <rPr>
        <sz val="11"/>
        <color rgb="FF000000"/>
        <rFont val="Calibri"/>
      </rPr>
      <t>d.	Brute-force cracking logs</t>
    </r>
    <r>
      <rPr>
        <sz val="11"/>
        <color rgb="FF000000"/>
        <rFont val="Calibri"/>
      </rPr>
      <t xml:space="preserve">
</t>
    </r>
    <r>
      <rPr>
        <sz val="11"/>
        <color rgb="FF000000"/>
        <rFont val="Calibri"/>
      </rPr>
      <t>e.	Process snapshots</t>
    </r>
    <r>
      <rPr>
        <sz val="11"/>
        <color rgb="FF000000"/>
        <rFont val="Calibri"/>
      </rPr>
      <t xml:space="preserve">
</t>
    </r>
    <r>
      <rPr>
        <sz val="11"/>
        <color rgb="FF000000"/>
        <rFont val="Calibri"/>
      </rPr>
      <t>f.	Account snapshots</t>
    </r>
    <r>
      <rPr>
        <sz val="11"/>
        <color rgb="FF000000"/>
        <rFont val="Calibri"/>
      </rPr>
      <t xml:space="preserve">
</t>
    </r>
    <r>
      <rPr>
        <sz val="11"/>
        <color rgb="FF000000"/>
        <rFont val="Calibri"/>
      </rPr>
      <t>g.	Port listening snapshots</t>
    </r>
    <r>
      <rPr>
        <sz val="11"/>
        <color rgb="FF000000"/>
        <rFont val="Calibri"/>
      </rPr>
      <t xml:space="preserve">
</t>
    </r>
    <r>
      <rPr>
        <sz val="11"/>
        <color rgb="FF000000"/>
        <rFont val="Calibri"/>
      </rPr>
      <t>The Log Service supports real-time log query and analysis over the logs mentioned above. The query results are centrally displayed in dashboards.</t>
    </r>
  </si>
  <si>
    <r>
      <rPr>
        <sz val="11"/>
        <color rgb="FF000000"/>
        <rFont val="Calibri"/>
      </rPr>
      <t>Perform the following ensure the Cloud Firewall access and security log is enabled:</t>
    </r>
    <r>
      <rPr>
        <sz val="11"/>
        <color rgb="FF000000"/>
        <rFont val="Calibri"/>
      </rPr>
      <t xml:space="preserve">
</t>
    </r>
    <r>
      <rPr>
        <sz val="11"/>
        <color rgb="FF000000"/>
        <rFont val="Calibri"/>
      </rPr>
      <t xml:space="preserve">- Logon to Security Center Console </t>
    </r>
    <r>
      <rPr>
        <sz val="11"/>
        <color rgb="FF0000FF"/>
        <rFont val="Calibri"/>
      </rPr>
      <t>(https://yundun.console.aliyun.com/)</t>
    </r>
    <r>
      <rPr>
        <sz val="11"/>
        <color rgb="FF000000"/>
        <rFont val="Calibri"/>
      </rPr>
      <t>.</t>
    </r>
    <r>
      <rPr>
        <sz val="11"/>
        <color rgb="FF000000"/>
        <rFont val="Calibri"/>
      </rPr>
      <t xml:space="preserve">
</t>
    </r>
    <r>
      <rPr>
        <sz val="11"/>
        <color rgb="FF000000"/>
        <rFont val="Calibri"/>
      </rPr>
      <t xml:space="preserve">- In the left-side navigation pane, select </t>
    </r>
    <r>
      <rPr>
        <b/>
        <sz val="11"/>
        <color rgb="FF000000"/>
        <rFont val="Calibri"/>
      </rPr>
      <t>Investigation &gt; Log Analysis</t>
    </r>
    <r>
      <rPr>
        <sz val="11"/>
        <color rgb="FF000000"/>
        <rFont val="Calibri"/>
      </rPr>
      <t xml:space="preserve"> to enter the </t>
    </r>
    <r>
      <rPr>
        <b/>
        <sz val="11"/>
        <color rgb="FF000000"/>
        <rFont val="Calibri"/>
      </rPr>
      <t>Activate Log Analysis</t>
    </r>
    <r>
      <rPr>
        <sz val="11"/>
        <color rgb="FF000000"/>
        <rFont val="Calibri"/>
      </rPr>
      <t xml:space="preserve"> page.</t>
    </r>
    <r>
      <rPr>
        <sz val="11"/>
        <color rgb="FF000000"/>
        <rFont val="Calibri"/>
      </rPr>
      <t xml:space="preserve">
</t>
    </r>
    <r>
      <rPr>
        <sz val="11"/>
        <color rgb="FF000000"/>
        <rFont val="Calibri"/>
      </rPr>
      <t xml:space="preserve">- In the </t>
    </r>
    <r>
      <rPr>
        <b/>
        <sz val="11"/>
        <color rgb="FF000000"/>
        <rFont val="Calibri"/>
      </rPr>
      <t>Activate Log Analysis</t>
    </r>
    <r>
      <rPr>
        <sz val="11"/>
        <color rgb="FF000000"/>
        <rFont val="Calibri"/>
      </rPr>
      <t xml:space="preserve"> page, ensure the switch for the specific log type are turned on.</t>
    </r>
    <r>
      <rPr>
        <sz val="11"/>
        <color rgb="FF000000"/>
        <rFont val="Calibri"/>
      </rPr>
      <t xml:space="preserve">
</t>
    </r>
    <r>
      <rPr>
        <sz val="11"/>
        <color rgb="FF000000"/>
        <rFont val="Calibri"/>
      </rPr>
      <t xml:space="preserve">- Ensure the </t>
    </r>
    <r>
      <rPr>
        <b/>
        <sz val="11"/>
        <color rgb="FF000000"/>
        <rFont val="Calibri"/>
      </rPr>
      <t>log volume usage indicator</t>
    </r>
    <r>
      <rPr>
        <sz val="11"/>
        <color rgb="FF000000"/>
        <rFont val="Calibri"/>
      </rPr>
      <t xml:space="preserve"> is not exhausted.</t>
    </r>
  </si>
  <si>
    <t>2.10</t>
  </si>
  <si>
    <r>
      <rPr>
        <sz val="11"/>
        <rFont val="Calibri"/>
      </rPr>
      <t>Ensure log monitoring and alerts are set up for RAM Role changes</t>
    </r>
  </si>
  <si>
    <r>
      <rPr>
        <sz val="11"/>
        <color rgb="FF000000"/>
        <rFont val="Calibri"/>
      </rPr>
      <t>Perform the following to ensure the log monitoring and alerts are set up for RAM Role Changes:</t>
    </r>
    <r>
      <rPr>
        <sz val="11"/>
        <color rgb="FF000000"/>
        <rFont val="Calibri"/>
      </rPr>
      <t xml:space="preserve">
</t>
    </r>
    <r>
      <rPr>
        <sz val="11"/>
        <color rgb="FF000000"/>
        <rFont val="Calibri"/>
      </rPr>
      <t xml:space="preserve">-  Logon to SLS Console </t>
    </r>
    <r>
      <rPr>
        <sz val="11"/>
        <color rgb="FF0000FF"/>
        <rFont val="Calibri"/>
      </rPr>
      <t>(https://sls.console.aliyun.com/)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Log Service Audit Service</t>
    </r>
    <r>
      <rPr>
        <sz val="11"/>
        <color rgb="FF000000"/>
        <rFont val="Calibri"/>
      </rPr>
      <t xml:space="preserve"> in the navigation pane.</t>
    </r>
    <r>
      <rPr>
        <sz val="11"/>
        <color rgb="FF000000"/>
        <rFont val="Calibri"/>
      </rPr>
      <t xml:space="preserve">
</t>
    </r>
    <r>
      <rPr>
        <sz val="11"/>
        <color rgb="FF000000"/>
        <rFont val="Calibri"/>
      </rPr>
      <t xml:space="preserve">-  Go to </t>
    </r>
    <r>
      <rPr>
        <b/>
        <sz val="11"/>
        <color rgb="FF000000"/>
        <rFont val="Calibri"/>
      </rPr>
      <t>Access to Cloud Products &gt; Global Configuration</t>
    </r>
    <r>
      <rPr>
        <sz val="11"/>
        <color rgb="FF000000"/>
        <rFont val="Calibri"/>
      </rPr>
      <t xml:space="preserve"> page.</t>
    </r>
    <r>
      <rPr>
        <sz val="11"/>
        <color rgb="FF000000"/>
        <rFont val="Calibri"/>
      </rPr>
      <t xml:space="preserve">
</t>
    </r>
    <r>
      <rPr>
        <sz val="11"/>
        <color rgb="FF000000"/>
        <rFont val="Calibri"/>
      </rPr>
      <t>a.	Select a location of project for logs.</t>
    </r>
    <r>
      <rPr>
        <sz val="11"/>
        <color rgb="FF000000"/>
        <rFont val="Calibri"/>
      </rPr>
      <t xml:space="preserve">
</t>
    </r>
    <r>
      <rPr>
        <sz val="11"/>
        <color rgb="FF000000"/>
        <rFont val="Calibri"/>
      </rPr>
      <t xml:space="preserve">b.	Check the </t>
    </r>
    <r>
      <rPr>
        <b/>
        <sz val="11"/>
        <color rgb="FF000000"/>
        <rFont val="Calibri"/>
      </rPr>
      <t>Action Trail</t>
    </r>
    <r>
      <rPr>
        <sz val="11"/>
        <color rgb="FF000000"/>
        <rFont val="Calibri"/>
      </rPr>
      <t xml:space="preserve"> and configure a proper days.</t>
    </r>
    <r>
      <rPr>
        <sz val="11"/>
        <color rgb="FF000000"/>
        <rFont val="Calibri"/>
      </rPr>
      <t xml:space="preserve">
</t>
    </r>
    <r>
      <rPr>
        <sz val="11"/>
        <color rgb="FF000000"/>
        <rFont val="Calibri"/>
      </rPr>
      <t xml:space="preserve">c.	Click </t>
    </r>
    <r>
      <rPr>
        <b/>
        <sz val="11"/>
        <color rgb="FF000000"/>
        <rFont val="Calibri"/>
      </rPr>
      <t>Save</t>
    </r>
    <r>
      <rPr>
        <sz val="11"/>
        <color rgb="FF000000"/>
        <rFont val="Calibri"/>
      </rPr>
      <t xml:space="preserve"> to save the changes.</t>
    </r>
    <r>
      <rPr>
        <sz val="11"/>
        <color rgb="FF000000"/>
        <rFont val="Calibri"/>
      </rPr>
      <t xml:space="preserve">
</t>
    </r>
    <r>
      <rPr>
        <sz val="11"/>
        <color rgb="FF000000"/>
        <rFont val="Calibri"/>
      </rPr>
      <t xml:space="preserve">-  Go to </t>
    </r>
    <r>
      <rPr>
        <b/>
        <sz val="11"/>
        <color rgb="FF000000"/>
        <rFont val="Calibri"/>
      </rPr>
      <t>Access to Cloud Products &gt; Global Configurations</t>
    </r>
    <r>
      <rPr>
        <sz val="11"/>
        <color rgb="FF000000"/>
        <rFont val="Calibri"/>
      </rPr>
      <t xml:space="preserve"> click </t>
    </r>
    <r>
      <rPr>
        <b/>
        <sz val="11"/>
        <color rgb="FF000000"/>
        <rFont val="Calibri"/>
      </rPr>
      <t>Central Project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Log Management &gt; Actiontrail Log</t>
    </r>
    <r>
      <rPr>
        <sz val="11"/>
        <color rgb="FF000000"/>
        <rFont val="Calibri"/>
      </rPr>
      <t>.</t>
    </r>
    <r>
      <rPr>
        <sz val="11"/>
        <color rgb="FF000000"/>
        <rFont val="Calibri"/>
      </rPr>
      <t xml:space="preserve">
</t>
    </r>
    <r>
      <rPr>
        <sz val="11"/>
        <color rgb="FF000000"/>
        <rFont val="Calibri"/>
      </rPr>
      <t>-  In the search/analytics console, input below query</t>
    </r>
    <r>
      <rPr>
        <sz val="11"/>
        <color rgb="FF000000"/>
        <rFont val="Calibri"/>
      </rPr>
      <t xml:space="preserve">
</t>
    </r>
    <r>
      <rPr>
        <sz val="11"/>
        <color rgb="FF006096"/>
        <rFont val="Roboto Condensed"/>
      </rPr>
      <t>("event.serviceName": ResourceManager or "event.serviceName": Ram) and ("event.eventName": CreatePolicy or "event.eventName": DeletePolicy or "event.eventName": CreatePolicyVersion or "event.eventName": UpdatePolicyVersion or "event.eventName": SetDefaultPolicyVersion  or "event.eventName": DeletePolicyVersion) | select count(1) as c</t>
    </r>
    <r>
      <rPr>
        <sz val="11"/>
        <color rgb="FF006096"/>
        <rFont val="Roboto Condensed"/>
      </rPr>
      <t xml:space="preserve">
</t>
    </r>
    <r>
      <rPr>
        <sz val="11"/>
        <color rgb="FF000000"/>
        <rFont val="Calibri"/>
      </rPr>
      <t xml:space="preserve">
</t>
    </r>
    <r>
      <rPr>
        <sz val="11"/>
        <color rgb="FF000000"/>
        <rFont val="Calibri"/>
      </rPr>
      <t>- Create a dashboard and set alert for the query result.</t>
    </r>
  </si>
  <si>
    <r>
      <rPr>
        <sz val="11"/>
        <color rgb="FF000000"/>
        <rFont val="Calibri"/>
      </rPr>
      <t>It is recommended that a query and alarm should be established for RAM Role creation, deletion and updating activities.</t>
    </r>
  </si>
  <si>
    <r>
      <rPr>
        <sz val="11"/>
        <color rgb="FF000000"/>
        <rFont val="Calibri"/>
      </rPr>
      <t>Perform the following to ensure the log monitoring and alerts are set up for RAM Role Changes:</t>
    </r>
    <r>
      <rPr>
        <sz val="11"/>
        <color rgb="FF000000"/>
        <rFont val="Calibri"/>
      </rPr>
      <t xml:space="preserve">
</t>
    </r>
    <r>
      <rPr>
        <sz val="11"/>
        <color rgb="FF000000"/>
        <rFont val="Calibri"/>
      </rPr>
      <t xml:space="preserve">- Logon to SLS Console </t>
    </r>
    <r>
      <rPr>
        <sz val="11"/>
        <color rgb="FF0000FF"/>
        <rFont val="Calibri"/>
      </rPr>
      <t>(https://sls.console.aliyun.com/)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Log Service Audit Service</t>
    </r>
    <r>
      <rPr>
        <sz val="11"/>
        <color rgb="FF000000"/>
        <rFont val="Calibri"/>
      </rPr>
      <t xml:space="preserve"> in the navigation pane to go to the </t>
    </r>
    <r>
      <rPr>
        <b/>
        <sz val="11"/>
        <color rgb="FF000000"/>
        <rFont val="Calibri"/>
      </rPr>
      <t>Log Service Audit Service</t>
    </r>
    <r>
      <rPr>
        <sz val="11"/>
        <color rgb="FF000000"/>
        <rFont val="Calibri"/>
      </rPr>
      <t xml:space="preserve"> page.</t>
    </r>
    <r>
      <rPr>
        <sz val="11"/>
        <color rgb="FF000000"/>
        <rFont val="Calibri"/>
      </rPr>
      <t xml:space="preserve">
</t>
    </r>
    <r>
      <rPr>
        <sz val="11"/>
        <color rgb="FF000000"/>
        <rFont val="Calibri"/>
      </rPr>
      <t xml:space="preserve">- Ensure the </t>
    </r>
    <r>
      <rPr>
        <b/>
        <sz val="11"/>
        <color rgb="FF000000"/>
        <rFont val="Calibri"/>
      </rPr>
      <t>Action Trail</t>
    </r>
    <r>
      <rPr>
        <sz val="11"/>
        <color rgb="FF000000"/>
        <rFont val="Calibri"/>
      </rPr>
      <t xml:space="preserve"> are </t>
    </r>
    <r>
      <rPr>
        <b/>
        <sz val="11"/>
        <color rgb="FF000000"/>
        <rFont val="Calibri"/>
      </rPr>
      <t>Enabled</t>
    </r>
    <r>
      <rPr>
        <sz val="11"/>
        <color rgb="FF000000"/>
        <rFont val="Calibri"/>
      </rPr>
      <t xml:space="preserve"> under the </t>
    </r>
    <r>
      <rPr>
        <b/>
        <sz val="11"/>
        <color rgb="FF000000"/>
        <rFont val="Calibri"/>
      </rPr>
      <t>Access to Cloud Products &gt; Global Configuration</t>
    </r>
    <r>
      <rPr>
        <sz val="11"/>
        <color rgb="FF000000"/>
        <rFont val="Calibri"/>
      </rPr>
      <t xml:space="preserve"> page, and click </t>
    </r>
    <r>
      <rPr>
        <b/>
        <sz val="11"/>
        <color rgb="FF000000"/>
        <rFont val="Calibri"/>
      </rPr>
      <t>Central Project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Alerts</t>
    </r>
    <r>
      <rPr>
        <sz val="11"/>
        <color rgb="FF000000"/>
        <rFont val="Calibri"/>
      </rPr>
      <t>.</t>
    </r>
    <r>
      <rPr>
        <sz val="11"/>
        <color rgb="FF000000"/>
        <rFont val="Calibri"/>
      </rPr>
      <t xml:space="preserve">
</t>
    </r>
    <r>
      <rPr>
        <sz val="11"/>
        <color rgb="FF000000"/>
        <rFont val="Calibri"/>
      </rPr>
      <t>- Ensure below alert rule has been enabled and saved in the target actiontrail_log</t>
    </r>
    <r>
      <rPr>
        <sz val="11"/>
        <color rgb="FF000000"/>
        <rFont val="Calibri"/>
      </rPr>
      <t xml:space="preserve">
</t>
    </r>
    <r>
      <rPr>
        <sz val="11"/>
        <color rgb="FF006096"/>
        <rFont val="Roboto Condensed"/>
      </rPr>
      <t>("event.serviceName": ResourceManager or "event.serviceName": Ram) and ("event.eventName": CreatePolicy or "event.eventName": DeletePolicy or "event.eventName": CreatePolicyVersion or "event.eventName": UpdatePolicyVersion or "event.eventName": SetDefaultPolicyVersion  or "event.eventName": DeletePolicyVersion) | select count(1) as c</t>
    </r>
    <r>
      <rPr>
        <sz val="11"/>
        <color rgb="FF006096"/>
        <rFont val="Roboto Condensed"/>
      </rPr>
      <t xml:space="preserve">
</t>
    </r>
  </si>
  <si>
    <r>
      <rPr>
        <sz val="11"/>
        <color rgb="FF000000"/>
        <rFont val="Calibri"/>
      </rPr>
      <t>The monitoring dashboard and alert is not set by default</t>
    </r>
  </si>
  <si>
    <t>2.11</t>
  </si>
  <si>
    <r>
      <rPr>
        <sz val="11"/>
        <rFont val="Calibri"/>
      </rPr>
      <t>Ensure log monitoring and alerts are set up for Cloud Firewall changes</t>
    </r>
  </si>
  <si>
    <r>
      <rPr>
        <sz val="11"/>
        <color rgb="FF000000"/>
        <rFont val="Calibri"/>
      </rPr>
      <t>Perform the following to ensure the log monitoring and alerts are set up Cloud Firewall Changes:</t>
    </r>
    <r>
      <rPr>
        <sz val="11"/>
        <color rgb="FF000000"/>
        <rFont val="Calibri"/>
      </rPr>
      <t xml:space="preserve">
</t>
    </r>
    <r>
      <rPr>
        <sz val="11"/>
        <color rgb="FF000000"/>
        <rFont val="Calibri"/>
      </rPr>
      <t xml:space="preserve">-  Logon to SLS Console </t>
    </r>
    <r>
      <rPr>
        <sz val="11"/>
        <color rgb="FF0000FF"/>
        <rFont val="Calibri"/>
      </rPr>
      <t>(https://sls.console.aliyun.com/)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Log Service Audit Service</t>
    </r>
    <r>
      <rPr>
        <sz val="11"/>
        <color rgb="FF000000"/>
        <rFont val="Calibri"/>
      </rPr>
      <t xml:space="preserve"> in the navigation pane.</t>
    </r>
    <r>
      <rPr>
        <sz val="11"/>
        <color rgb="FF000000"/>
        <rFont val="Calibri"/>
      </rPr>
      <t xml:space="preserve">
</t>
    </r>
    <r>
      <rPr>
        <sz val="11"/>
        <color rgb="FF000000"/>
        <rFont val="Calibri"/>
      </rPr>
      <t xml:space="preserve">-  Go to </t>
    </r>
    <r>
      <rPr>
        <b/>
        <sz val="11"/>
        <color rgb="FF000000"/>
        <rFont val="Calibri"/>
      </rPr>
      <t>Access to Cloud Products &gt; Global Configuration</t>
    </r>
    <r>
      <rPr>
        <sz val="11"/>
        <color rgb="FF000000"/>
        <rFont val="Calibri"/>
      </rPr>
      <t xml:space="preserve"> page.</t>
    </r>
    <r>
      <rPr>
        <sz val="11"/>
        <color rgb="FF000000"/>
        <rFont val="Calibri"/>
      </rPr>
      <t xml:space="preserve">
</t>
    </r>
    <r>
      <rPr>
        <sz val="11"/>
        <color rgb="FF000000"/>
        <rFont val="Calibri"/>
      </rPr>
      <t>a.	Select a location of project for logs.</t>
    </r>
    <r>
      <rPr>
        <sz val="11"/>
        <color rgb="FF000000"/>
        <rFont val="Calibri"/>
      </rPr>
      <t xml:space="preserve">
</t>
    </r>
    <r>
      <rPr>
        <sz val="11"/>
        <color rgb="FF000000"/>
        <rFont val="Calibri"/>
      </rPr>
      <t xml:space="preserve">b.	Check the </t>
    </r>
    <r>
      <rPr>
        <b/>
        <sz val="11"/>
        <color rgb="FF000000"/>
        <rFont val="Calibri"/>
      </rPr>
      <t>Action Trail</t>
    </r>
    <r>
      <rPr>
        <sz val="11"/>
        <color rgb="FF000000"/>
        <rFont val="Calibri"/>
      </rPr>
      <t xml:space="preserve"> and configure a proper days.</t>
    </r>
    <r>
      <rPr>
        <sz val="11"/>
        <color rgb="FF000000"/>
        <rFont val="Calibri"/>
      </rPr>
      <t xml:space="preserve">
</t>
    </r>
    <r>
      <rPr>
        <sz val="11"/>
        <color rgb="FF000000"/>
        <rFont val="Calibri"/>
      </rPr>
      <t xml:space="preserve">c.	Click </t>
    </r>
    <r>
      <rPr>
        <b/>
        <sz val="11"/>
        <color rgb="FF000000"/>
        <rFont val="Calibri"/>
      </rPr>
      <t>Save</t>
    </r>
    <r>
      <rPr>
        <sz val="11"/>
        <color rgb="FF000000"/>
        <rFont val="Calibri"/>
      </rPr>
      <t xml:space="preserve"> to save the changes.</t>
    </r>
    <r>
      <rPr>
        <sz val="11"/>
        <color rgb="FF000000"/>
        <rFont val="Calibri"/>
      </rPr>
      <t xml:space="preserve">
</t>
    </r>
    <r>
      <rPr>
        <sz val="11"/>
        <color rgb="FF000000"/>
        <rFont val="Calibri"/>
      </rPr>
      <t xml:space="preserve">-  Go to </t>
    </r>
    <r>
      <rPr>
        <b/>
        <sz val="11"/>
        <color rgb="FF000000"/>
        <rFont val="Calibri"/>
      </rPr>
      <t>Access to Cloud Products &gt; Global Configurations</t>
    </r>
    <r>
      <rPr>
        <sz val="11"/>
        <color rgb="FF000000"/>
        <rFont val="Calibri"/>
      </rPr>
      <t xml:space="preserve"> click </t>
    </r>
    <r>
      <rPr>
        <b/>
        <sz val="11"/>
        <color rgb="FF000000"/>
        <rFont val="Calibri"/>
      </rPr>
      <t>Central Project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Log Management &gt; Actiontrail Log</t>
    </r>
    <r>
      <rPr>
        <sz val="11"/>
        <color rgb="FF000000"/>
        <rFont val="Calibri"/>
      </rPr>
      <t>.</t>
    </r>
    <r>
      <rPr>
        <sz val="11"/>
        <color rgb="FF000000"/>
        <rFont val="Calibri"/>
      </rPr>
      <t xml:space="preserve">
</t>
    </r>
    <r>
      <rPr>
        <sz val="11"/>
        <color rgb="FF000000"/>
        <rFont val="Calibri"/>
      </rPr>
      <t>-  In the search/analytics console, input below query</t>
    </r>
    <r>
      <rPr>
        <sz val="11"/>
        <color rgb="FF000000"/>
        <rFont val="Calibri"/>
      </rPr>
      <t xml:space="preserve">
</t>
    </r>
    <r>
      <rPr>
        <sz val="11"/>
        <color rgb="FF006096"/>
        <rFont val="Roboto Condensed"/>
      </rPr>
      <t xml:space="preserve">"event.serviceName": "Cloudfw" and ("event.eventName": CreateVpcFirewallControlPolicy or "event.eventName": </t>
    </r>
    <r>
      <rPr>
        <sz val="11"/>
        <color rgb="FF006096"/>
        <rFont val="Roboto Condensed"/>
      </rPr>
      <t xml:space="preserve">
</t>
    </r>
    <r>
      <rPr>
        <sz val="11"/>
        <color rgb="FF006096"/>
        <rFont val="Roboto Condensed"/>
      </rPr>
      <t>DeleteVpcFirewallControlPolicy or "event.eventName": ModifyVpcFirewallControlPolicy) | select count(1) as c</t>
    </r>
    <r>
      <rPr>
        <sz val="11"/>
        <color rgb="FF006096"/>
        <rFont val="Roboto Condensed"/>
      </rPr>
      <t xml:space="preserve">
</t>
    </r>
    <r>
      <rPr>
        <sz val="11"/>
        <color rgb="FF000000"/>
        <rFont val="Calibri"/>
      </rPr>
      <t xml:space="preserve">
</t>
    </r>
    <r>
      <rPr>
        <sz val="11"/>
        <color rgb="FF000000"/>
        <rFont val="Calibri"/>
      </rPr>
      <t>- Create a dashboard and set alert for the query result.</t>
    </r>
  </si>
  <si>
    <r>
      <rPr>
        <sz val="11"/>
        <color rgb="FF000000"/>
        <rFont val="Calibri"/>
      </rPr>
      <t>It is recommended that a metric filter and alarm be established for Cloud Firewall rule changes.</t>
    </r>
  </si>
  <si>
    <r>
      <rPr>
        <sz val="11"/>
        <color rgb="FF000000"/>
        <rFont val="Calibri"/>
      </rPr>
      <t>Perform the following to ensure the log monitoring and alerts are set up for Cloud Firewall Changes:</t>
    </r>
    <r>
      <rPr>
        <sz val="11"/>
        <color rgb="FF000000"/>
        <rFont val="Calibri"/>
      </rPr>
      <t xml:space="preserve">
</t>
    </r>
    <r>
      <rPr>
        <sz val="11"/>
        <color rgb="FF000000"/>
        <rFont val="Calibri"/>
      </rPr>
      <t xml:space="preserve">- Logon to SLS Console </t>
    </r>
    <r>
      <rPr>
        <sz val="11"/>
        <color rgb="FF0000FF"/>
        <rFont val="Calibri"/>
      </rPr>
      <t>(https://sls.console.aliyun.com/)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Log Service Audit Service</t>
    </r>
    <r>
      <rPr>
        <sz val="11"/>
        <color rgb="FF000000"/>
        <rFont val="Calibri"/>
      </rPr>
      <t xml:space="preserve"> in the navigation pane to go to the </t>
    </r>
    <r>
      <rPr>
        <b/>
        <sz val="11"/>
        <color rgb="FF000000"/>
        <rFont val="Calibri"/>
      </rPr>
      <t>Log Service Audit Service</t>
    </r>
    <r>
      <rPr>
        <sz val="11"/>
        <color rgb="FF000000"/>
        <rFont val="Calibri"/>
      </rPr>
      <t xml:space="preserve"> page.</t>
    </r>
    <r>
      <rPr>
        <sz val="11"/>
        <color rgb="FF000000"/>
        <rFont val="Calibri"/>
      </rPr>
      <t xml:space="preserve">
</t>
    </r>
    <r>
      <rPr>
        <sz val="11"/>
        <color rgb="FF000000"/>
        <rFont val="Calibri"/>
      </rPr>
      <t xml:space="preserve">- Ensure the </t>
    </r>
    <r>
      <rPr>
        <b/>
        <sz val="11"/>
        <color rgb="FF000000"/>
        <rFont val="Calibri"/>
      </rPr>
      <t>Action Trail</t>
    </r>
    <r>
      <rPr>
        <sz val="11"/>
        <color rgb="FF000000"/>
        <rFont val="Calibri"/>
      </rPr>
      <t xml:space="preserve"> are </t>
    </r>
    <r>
      <rPr>
        <b/>
        <sz val="11"/>
        <color rgb="FF000000"/>
        <rFont val="Calibri"/>
      </rPr>
      <t>Enabled</t>
    </r>
    <r>
      <rPr>
        <sz val="11"/>
        <color rgb="FF000000"/>
        <rFont val="Calibri"/>
      </rPr>
      <t xml:space="preserve"> under the </t>
    </r>
    <r>
      <rPr>
        <b/>
        <sz val="11"/>
        <color rgb="FF000000"/>
        <rFont val="Calibri"/>
      </rPr>
      <t>Access to Cloud Products &gt; Global Configuration</t>
    </r>
    <r>
      <rPr>
        <sz val="11"/>
        <color rgb="FF000000"/>
        <rFont val="Calibri"/>
      </rPr>
      <t xml:space="preserve"> page, and click </t>
    </r>
    <r>
      <rPr>
        <b/>
        <sz val="11"/>
        <color rgb="FF000000"/>
        <rFont val="Calibri"/>
      </rPr>
      <t>Central Project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Alerts</t>
    </r>
    <r>
      <rPr>
        <sz val="11"/>
        <color rgb="FF000000"/>
        <rFont val="Calibri"/>
      </rPr>
      <t>.</t>
    </r>
    <r>
      <rPr>
        <sz val="11"/>
        <color rgb="FF000000"/>
        <rFont val="Calibri"/>
      </rPr>
      <t xml:space="preserve">
</t>
    </r>
    <r>
      <rPr>
        <sz val="11"/>
        <color rgb="FF000000"/>
        <rFont val="Calibri"/>
      </rPr>
      <t>- Ensure below alert rule has been enabled and saved in the target actiontrail_log</t>
    </r>
    <r>
      <rPr>
        <sz val="11"/>
        <color rgb="FF000000"/>
        <rFont val="Calibri"/>
      </rPr>
      <t xml:space="preserve">
</t>
    </r>
    <r>
      <rPr>
        <sz val="11"/>
        <color rgb="FF006096"/>
        <rFont val="Roboto Condensed"/>
      </rPr>
      <t xml:space="preserve">"event.serviceName": "Cloudfw" and ("event.eventName": CreateVpcFirewallControlPolicy or "event.eventName": </t>
    </r>
    <r>
      <rPr>
        <sz val="11"/>
        <color rgb="FF006096"/>
        <rFont val="Roboto Condensed"/>
      </rPr>
      <t xml:space="preserve">
</t>
    </r>
    <r>
      <rPr>
        <sz val="11"/>
        <color rgb="FF006096"/>
        <rFont val="Roboto Condensed"/>
      </rPr>
      <t>DeleteVpcFirewallControlPolicy or "event.eventName": ModifyVpcFirewallControlPolicy) | select count(1) as c</t>
    </r>
    <r>
      <rPr>
        <sz val="11"/>
        <color rgb="FF006096"/>
        <rFont val="Roboto Condensed"/>
      </rPr>
      <t xml:space="preserve">
</t>
    </r>
  </si>
  <si>
    <t>2.12</t>
  </si>
  <si>
    <r>
      <rPr>
        <sz val="11"/>
        <rFont val="Calibri"/>
      </rPr>
      <t>Ensure log monitoring and alerts are set up for VPC network route changes</t>
    </r>
  </si>
  <si>
    <r>
      <rPr>
        <sz val="11"/>
        <color rgb="FF000000"/>
        <rFont val="Calibri"/>
      </rPr>
      <t>Perform the following to ensure the log monitoring and alerts are set up for VPC network route changes:</t>
    </r>
    <r>
      <rPr>
        <sz val="11"/>
        <color rgb="FF000000"/>
        <rFont val="Calibri"/>
      </rPr>
      <t xml:space="preserve">
</t>
    </r>
    <r>
      <rPr>
        <sz val="11"/>
        <color rgb="FF000000"/>
        <rFont val="Calibri"/>
      </rPr>
      <t xml:space="preserve">-  Logon to SLS Console </t>
    </r>
    <r>
      <rPr>
        <sz val="11"/>
        <color rgb="FF0000FF"/>
        <rFont val="Calibri"/>
      </rPr>
      <t>(https://sls.console.aliyun.com/)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Log Service Audit Service</t>
    </r>
    <r>
      <rPr>
        <sz val="11"/>
        <color rgb="FF000000"/>
        <rFont val="Calibri"/>
      </rPr>
      <t xml:space="preserve"> in the navigation pane.</t>
    </r>
    <r>
      <rPr>
        <sz val="11"/>
        <color rgb="FF000000"/>
        <rFont val="Calibri"/>
      </rPr>
      <t xml:space="preserve">
</t>
    </r>
    <r>
      <rPr>
        <sz val="11"/>
        <color rgb="FF000000"/>
        <rFont val="Calibri"/>
      </rPr>
      <t xml:space="preserve">-  Go to </t>
    </r>
    <r>
      <rPr>
        <b/>
        <sz val="11"/>
        <color rgb="FF000000"/>
        <rFont val="Calibri"/>
      </rPr>
      <t>Access to Cloud Products &gt; Global Configuration</t>
    </r>
    <r>
      <rPr>
        <sz val="11"/>
        <color rgb="FF000000"/>
        <rFont val="Calibri"/>
      </rPr>
      <t xml:space="preserve"> page.</t>
    </r>
    <r>
      <rPr>
        <sz val="11"/>
        <color rgb="FF000000"/>
        <rFont val="Calibri"/>
      </rPr>
      <t xml:space="preserve">
</t>
    </r>
    <r>
      <rPr>
        <sz val="11"/>
        <color rgb="FF000000"/>
        <rFont val="Calibri"/>
      </rPr>
      <t>a.	Select a location of project for logs.</t>
    </r>
    <r>
      <rPr>
        <sz val="11"/>
        <color rgb="FF000000"/>
        <rFont val="Calibri"/>
      </rPr>
      <t xml:space="preserve">
</t>
    </r>
    <r>
      <rPr>
        <sz val="11"/>
        <color rgb="FF000000"/>
        <rFont val="Calibri"/>
      </rPr>
      <t xml:space="preserve">b.	Check the </t>
    </r>
    <r>
      <rPr>
        <b/>
        <sz val="11"/>
        <color rgb="FF000000"/>
        <rFont val="Calibri"/>
      </rPr>
      <t>Action Trail</t>
    </r>
    <r>
      <rPr>
        <sz val="11"/>
        <color rgb="FF000000"/>
        <rFont val="Calibri"/>
      </rPr>
      <t xml:space="preserve"> and configure a proper days.</t>
    </r>
    <r>
      <rPr>
        <sz val="11"/>
        <color rgb="FF000000"/>
        <rFont val="Calibri"/>
      </rPr>
      <t xml:space="preserve">
</t>
    </r>
    <r>
      <rPr>
        <sz val="11"/>
        <color rgb="FF000000"/>
        <rFont val="Calibri"/>
      </rPr>
      <t>c.	Click Save to save the changes.</t>
    </r>
    <r>
      <rPr>
        <sz val="11"/>
        <color rgb="FF000000"/>
        <rFont val="Calibri"/>
      </rPr>
      <t xml:space="preserve">
</t>
    </r>
    <r>
      <rPr>
        <sz val="11"/>
        <color rgb="FF000000"/>
        <rFont val="Calibri"/>
      </rPr>
      <t xml:space="preserve">-  Go to </t>
    </r>
    <r>
      <rPr>
        <b/>
        <sz val="11"/>
        <color rgb="FF000000"/>
        <rFont val="Calibri"/>
      </rPr>
      <t>Access to Cloud Products &gt; Global Configurations</t>
    </r>
    <r>
      <rPr>
        <sz val="11"/>
        <color rgb="FF000000"/>
        <rFont val="Calibri"/>
      </rPr>
      <t xml:space="preserve"> click </t>
    </r>
    <r>
      <rPr>
        <b/>
        <sz val="11"/>
        <color rgb="FF000000"/>
        <rFont val="Calibri"/>
      </rPr>
      <t>Central Project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Log Management &gt; Actiontrail Log</t>
    </r>
    <r>
      <rPr>
        <sz val="11"/>
        <color rgb="FF000000"/>
        <rFont val="Calibri"/>
      </rPr>
      <t>.</t>
    </r>
    <r>
      <rPr>
        <sz val="11"/>
        <color rgb="FF000000"/>
        <rFont val="Calibri"/>
      </rPr>
      <t xml:space="preserve">
</t>
    </r>
    <r>
      <rPr>
        <sz val="11"/>
        <color rgb="FF000000"/>
        <rFont val="Calibri"/>
      </rPr>
      <t>-  In the search/analytics console, input below query</t>
    </r>
    <r>
      <rPr>
        <sz val="11"/>
        <color rgb="FF000000"/>
        <rFont val="Calibri"/>
      </rPr>
      <t xml:space="preserve">
</t>
    </r>
    <r>
      <rPr>
        <sz val="11"/>
        <color rgb="FF006096"/>
        <rFont val="Roboto Condensed"/>
      </rPr>
      <t xml:space="preserve">("event.serviceName": Ecs or "event.serviceName": Vpc) and </t>
    </r>
    <r>
      <rPr>
        <sz val="11"/>
        <color rgb="FF006096"/>
        <rFont val="Roboto Condensed"/>
      </rPr>
      <t xml:space="preserve">
</t>
    </r>
    <r>
      <rPr>
        <sz val="11"/>
        <color rgb="FF006096"/>
        <rFont val="Roboto Condensed"/>
      </rPr>
      <t xml:space="preserve">("event.eventName": CreateRouteEntry or "event.eventName": </t>
    </r>
    <r>
      <rPr>
        <sz val="11"/>
        <color rgb="FF006096"/>
        <rFont val="Roboto Condensed"/>
      </rPr>
      <t xml:space="preserve">
</t>
    </r>
    <r>
      <rPr>
        <sz val="11"/>
        <color rgb="FF006096"/>
        <rFont val="Roboto Condensed"/>
      </rPr>
      <t xml:space="preserve">DeleteRouteEntry or "event.eventName": ModifyRouteEntry or </t>
    </r>
    <r>
      <rPr>
        <sz val="11"/>
        <color rgb="FF006096"/>
        <rFont val="Roboto Condensed"/>
      </rPr>
      <t xml:space="preserve">
</t>
    </r>
    <r>
      <rPr>
        <sz val="11"/>
        <color rgb="FF006096"/>
        <rFont val="Roboto Condensed"/>
      </rPr>
      <t xml:space="preserve">"event.eventName": AssociateRouteTable or "event.eventName": </t>
    </r>
    <r>
      <rPr>
        <sz val="11"/>
        <color rgb="FF006096"/>
        <rFont val="Roboto Condensed"/>
      </rPr>
      <t xml:space="preserve">
</t>
    </r>
    <r>
      <rPr>
        <sz val="11"/>
        <color rgb="FF006096"/>
        <rFont val="Roboto Condensed"/>
      </rPr>
      <t>UnassociateRouteTable) | select count(1) as c</t>
    </r>
    <r>
      <rPr>
        <sz val="11"/>
        <color rgb="FF006096"/>
        <rFont val="Roboto Condensed"/>
      </rPr>
      <t xml:space="preserve">
</t>
    </r>
    <r>
      <rPr>
        <sz val="11"/>
        <color rgb="FF000000"/>
        <rFont val="Calibri"/>
      </rPr>
      <t xml:space="preserve">
</t>
    </r>
    <r>
      <rPr>
        <sz val="11"/>
        <color rgb="FF000000"/>
        <rFont val="Calibri"/>
      </rPr>
      <t>- Create a dashboard and set alert for the query result.</t>
    </r>
  </si>
  <si>
    <r>
      <rPr>
        <sz val="11"/>
        <color rgb="FF000000"/>
        <rFont val="Calibri"/>
      </rPr>
      <t>It is recommended that a metric filter and alarm be established for VPC network route changes.</t>
    </r>
  </si>
  <si>
    <r>
      <rPr>
        <sz val="11"/>
        <color rgb="FF000000"/>
        <rFont val="Calibri"/>
      </rPr>
      <t>Perform the following steps to ensure log monitoring and alerts are set for VPC network route changes.</t>
    </r>
    <r>
      <rPr>
        <sz val="11"/>
        <color rgb="FF000000"/>
        <rFont val="Calibri"/>
      </rPr>
      <t xml:space="preserve">
</t>
    </r>
    <r>
      <rPr>
        <sz val="11"/>
        <color rgb="FF000000"/>
        <rFont val="Calibri"/>
      </rPr>
      <t xml:space="preserve">- Logon to SLS Console </t>
    </r>
    <r>
      <rPr>
        <sz val="11"/>
        <color rgb="FF0000FF"/>
        <rFont val="Calibri"/>
      </rPr>
      <t>(https://sls.console.aliyun.com/)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Log Service Audit Service</t>
    </r>
    <r>
      <rPr>
        <sz val="11"/>
        <color rgb="FF000000"/>
        <rFont val="Calibri"/>
      </rPr>
      <t xml:space="preserve"> in the navigation pane to go to the </t>
    </r>
    <r>
      <rPr>
        <b/>
        <sz val="11"/>
        <color rgb="FF000000"/>
        <rFont val="Calibri"/>
      </rPr>
      <t>Log Service Audit Service</t>
    </r>
    <r>
      <rPr>
        <sz val="11"/>
        <color rgb="FF000000"/>
        <rFont val="Calibri"/>
      </rPr>
      <t xml:space="preserve"> page.</t>
    </r>
    <r>
      <rPr>
        <sz val="11"/>
        <color rgb="FF000000"/>
        <rFont val="Calibri"/>
      </rPr>
      <t xml:space="preserve">
</t>
    </r>
    <r>
      <rPr>
        <sz val="11"/>
        <color rgb="FF000000"/>
        <rFont val="Calibri"/>
      </rPr>
      <t xml:space="preserve">- Ensure the </t>
    </r>
    <r>
      <rPr>
        <b/>
        <sz val="11"/>
        <color rgb="FF000000"/>
        <rFont val="Calibri"/>
      </rPr>
      <t>Action Trail</t>
    </r>
    <r>
      <rPr>
        <sz val="11"/>
        <color rgb="FF000000"/>
        <rFont val="Calibri"/>
      </rPr>
      <t xml:space="preserve"> are Enabled under the </t>
    </r>
    <r>
      <rPr>
        <b/>
        <sz val="11"/>
        <color rgb="FF000000"/>
        <rFont val="Calibri"/>
      </rPr>
      <t>Access to Cloud Products &gt; Global Configuration</t>
    </r>
    <r>
      <rPr>
        <sz val="11"/>
        <color rgb="FF000000"/>
        <rFont val="Calibri"/>
      </rPr>
      <t xml:space="preserve"> page, and click </t>
    </r>
    <r>
      <rPr>
        <b/>
        <sz val="11"/>
        <color rgb="FF000000"/>
        <rFont val="Calibri"/>
      </rPr>
      <t>Central Project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Alerts</t>
    </r>
    <r>
      <rPr>
        <sz val="11"/>
        <color rgb="FF000000"/>
        <rFont val="Calibri"/>
      </rPr>
      <t>.</t>
    </r>
    <r>
      <rPr>
        <sz val="11"/>
        <color rgb="FF000000"/>
        <rFont val="Calibri"/>
      </rPr>
      <t xml:space="preserve">
</t>
    </r>
    <r>
      <rPr>
        <sz val="11"/>
        <color rgb="FF000000"/>
        <rFont val="Calibri"/>
      </rPr>
      <t>- Ensure below alert rule has been enabled and saved in the target actiontrail_log</t>
    </r>
    <r>
      <rPr>
        <sz val="11"/>
        <color rgb="FF000000"/>
        <rFont val="Calibri"/>
      </rPr>
      <t xml:space="preserve">
</t>
    </r>
    <r>
      <rPr>
        <sz val="11"/>
        <color rgb="FF006096"/>
        <rFont val="Roboto Condensed"/>
      </rPr>
      <t xml:space="preserve">("event.serviceName": Ecs or "event.serviceName": Vpc) and </t>
    </r>
    <r>
      <rPr>
        <sz val="11"/>
        <color rgb="FF006096"/>
        <rFont val="Roboto Condensed"/>
      </rPr>
      <t xml:space="preserve">
</t>
    </r>
    <r>
      <rPr>
        <sz val="11"/>
        <color rgb="FF006096"/>
        <rFont val="Roboto Condensed"/>
      </rPr>
      <t xml:space="preserve">("event.eventName": CreateRouteEntry or "event.eventName": </t>
    </r>
    <r>
      <rPr>
        <sz val="11"/>
        <color rgb="FF006096"/>
        <rFont val="Roboto Condensed"/>
      </rPr>
      <t xml:space="preserve">
</t>
    </r>
    <r>
      <rPr>
        <sz val="11"/>
        <color rgb="FF006096"/>
        <rFont val="Roboto Condensed"/>
      </rPr>
      <t xml:space="preserve">DeleteRouteEntry or "event.eventName": ModifyRouteEntry or </t>
    </r>
    <r>
      <rPr>
        <sz val="11"/>
        <color rgb="FF006096"/>
        <rFont val="Roboto Condensed"/>
      </rPr>
      <t xml:space="preserve">
</t>
    </r>
    <r>
      <rPr>
        <sz val="11"/>
        <color rgb="FF006096"/>
        <rFont val="Roboto Condensed"/>
      </rPr>
      <t xml:space="preserve">"event.eventName": AssociateRouteTable or "event.eventName": </t>
    </r>
    <r>
      <rPr>
        <sz val="11"/>
        <color rgb="FF006096"/>
        <rFont val="Roboto Condensed"/>
      </rPr>
      <t xml:space="preserve">
</t>
    </r>
    <r>
      <rPr>
        <sz val="11"/>
        <color rgb="FF006096"/>
        <rFont val="Roboto Condensed"/>
      </rPr>
      <t>UnassociateRouteTable) | select count(1) as c</t>
    </r>
    <r>
      <rPr>
        <sz val="11"/>
        <color rgb="FF006096"/>
        <rFont val="Roboto Condensed"/>
      </rPr>
      <t xml:space="preserve">
</t>
    </r>
  </si>
  <si>
    <r>
      <rPr>
        <sz val="11"/>
        <color rgb="FF000000"/>
        <rFont val="Calibri"/>
      </rPr>
      <t>The monitoring dashboard and alert is not set by default.</t>
    </r>
  </si>
  <si>
    <t>2.13</t>
  </si>
  <si>
    <r>
      <rPr>
        <sz val="11"/>
        <rFont val="Calibri"/>
      </rPr>
      <t>Ensure log monitoring and alerts are set up for VPC changes</t>
    </r>
  </si>
  <si>
    <r>
      <rPr>
        <sz val="11"/>
        <color rgb="FF000000"/>
        <rFont val="Calibri"/>
      </rPr>
      <t>Perform the following to ensure the log monitoring and alerts are set up for VPC changes:</t>
    </r>
    <r>
      <rPr>
        <sz val="11"/>
        <color rgb="FF000000"/>
        <rFont val="Calibri"/>
      </rPr>
      <t xml:space="preserve">
</t>
    </r>
    <r>
      <rPr>
        <sz val="11"/>
        <color rgb="FF000000"/>
        <rFont val="Calibri"/>
      </rPr>
      <t xml:space="preserve">-  Logon to SLS Console </t>
    </r>
    <r>
      <rPr>
        <sz val="11"/>
        <color rgb="FF0000FF"/>
        <rFont val="Calibri"/>
      </rPr>
      <t>(https://sls.console.aliyun.com/)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Log Service Audit Service</t>
    </r>
    <r>
      <rPr>
        <sz val="11"/>
        <color rgb="FF000000"/>
        <rFont val="Calibri"/>
      </rPr>
      <t xml:space="preserve"> in the navigation pane.</t>
    </r>
    <r>
      <rPr>
        <sz val="11"/>
        <color rgb="FF000000"/>
        <rFont val="Calibri"/>
      </rPr>
      <t xml:space="preserve">
</t>
    </r>
    <r>
      <rPr>
        <sz val="11"/>
        <color rgb="FF000000"/>
        <rFont val="Calibri"/>
      </rPr>
      <t xml:space="preserve">-  Go to </t>
    </r>
    <r>
      <rPr>
        <b/>
        <sz val="11"/>
        <color rgb="FF000000"/>
        <rFont val="Calibri"/>
      </rPr>
      <t>Access to Cloud Products &gt; Global Configuration</t>
    </r>
    <r>
      <rPr>
        <sz val="11"/>
        <color rgb="FF000000"/>
        <rFont val="Calibri"/>
      </rPr>
      <t xml:space="preserve"> page.</t>
    </r>
    <r>
      <rPr>
        <sz val="11"/>
        <color rgb="FF000000"/>
        <rFont val="Calibri"/>
      </rPr>
      <t xml:space="preserve">
</t>
    </r>
    <r>
      <rPr>
        <sz val="11"/>
        <color rgb="FF000000"/>
        <rFont val="Calibri"/>
      </rPr>
      <t>a.	Select a location of project for logs.</t>
    </r>
    <r>
      <rPr>
        <sz val="11"/>
        <color rgb="FF000000"/>
        <rFont val="Calibri"/>
      </rPr>
      <t xml:space="preserve">
</t>
    </r>
    <r>
      <rPr>
        <sz val="11"/>
        <color rgb="FF000000"/>
        <rFont val="Calibri"/>
      </rPr>
      <t xml:space="preserve">b.	Check the </t>
    </r>
    <r>
      <rPr>
        <b/>
        <sz val="11"/>
        <color rgb="FF000000"/>
        <rFont val="Calibri"/>
      </rPr>
      <t>Action Trail</t>
    </r>
    <r>
      <rPr>
        <sz val="11"/>
        <color rgb="FF000000"/>
        <rFont val="Calibri"/>
      </rPr>
      <t xml:space="preserve"> and configure a proper days.</t>
    </r>
    <r>
      <rPr>
        <sz val="11"/>
        <color rgb="FF000000"/>
        <rFont val="Calibri"/>
      </rPr>
      <t xml:space="preserve">
</t>
    </r>
    <r>
      <rPr>
        <sz val="11"/>
        <color rgb="FF000000"/>
        <rFont val="Calibri"/>
      </rPr>
      <t>c.	Click Save to save the changes.</t>
    </r>
    <r>
      <rPr>
        <sz val="11"/>
        <color rgb="FF000000"/>
        <rFont val="Calibri"/>
      </rPr>
      <t xml:space="preserve">
</t>
    </r>
    <r>
      <rPr>
        <sz val="11"/>
        <color rgb="FF000000"/>
        <rFont val="Calibri"/>
      </rPr>
      <t xml:space="preserve">-  Go to </t>
    </r>
    <r>
      <rPr>
        <b/>
        <sz val="11"/>
        <color rgb="FF000000"/>
        <rFont val="Calibri"/>
      </rPr>
      <t>Access to Cloud Products &gt; Global Configurations</t>
    </r>
    <r>
      <rPr>
        <sz val="11"/>
        <color rgb="FF000000"/>
        <rFont val="Calibri"/>
      </rPr>
      <t xml:space="preserve"> click </t>
    </r>
    <r>
      <rPr>
        <b/>
        <sz val="11"/>
        <color rgb="FF000000"/>
        <rFont val="Calibri"/>
      </rPr>
      <t>Central Project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Log Management &gt; Actiontrail Log</t>
    </r>
    <r>
      <rPr>
        <sz val="11"/>
        <color rgb="FF000000"/>
        <rFont val="Calibri"/>
      </rPr>
      <t>.</t>
    </r>
    <r>
      <rPr>
        <sz val="11"/>
        <color rgb="FF000000"/>
        <rFont val="Calibri"/>
      </rPr>
      <t xml:space="preserve">
</t>
    </r>
    <r>
      <rPr>
        <sz val="11"/>
        <color rgb="FF000000"/>
        <rFont val="Calibri"/>
      </rPr>
      <t>-  In the search/analytics console, input below query</t>
    </r>
    <r>
      <rPr>
        <sz val="11"/>
        <color rgb="FF000000"/>
        <rFont val="Calibri"/>
      </rPr>
      <t xml:space="preserve">
</t>
    </r>
    <r>
      <rPr>
        <sz val="11"/>
        <color rgb="FF006096"/>
        <rFont val="Roboto Condensed"/>
      </rPr>
      <t xml:space="preserve">("event.serviceName": Ecs or "event.serviceName": Vpc) and </t>
    </r>
    <r>
      <rPr>
        <sz val="11"/>
        <color rgb="FF006096"/>
        <rFont val="Roboto Condensed"/>
      </rPr>
      <t xml:space="preserve">
</t>
    </r>
    <r>
      <rPr>
        <sz val="11"/>
        <color rgb="FF006096"/>
        <rFont val="Roboto Condensed"/>
      </rPr>
      <t xml:space="preserve">("event.eventName": CreateVpc or "event.eventName": DeleteVpc or </t>
    </r>
    <r>
      <rPr>
        <sz val="11"/>
        <color rgb="FF006096"/>
        <rFont val="Roboto Condensed"/>
      </rPr>
      <t xml:space="preserve">
</t>
    </r>
    <r>
      <rPr>
        <sz val="11"/>
        <color rgb="FF006096"/>
        <rFont val="Roboto Condensed"/>
      </rPr>
      <t xml:space="preserve">"event.eventName": DisableVpcClassicLink or "event.eventName": </t>
    </r>
    <r>
      <rPr>
        <sz val="11"/>
        <color rgb="FF006096"/>
        <rFont val="Roboto Condensed"/>
      </rPr>
      <t xml:space="preserve">
</t>
    </r>
    <r>
      <rPr>
        <sz val="11"/>
        <color rgb="FF006096"/>
        <rFont val="Roboto Condensed"/>
      </rPr>
      <t xml:space="preserve">EnableVpcClassicLink or "event.eventName": DeletionProtection or </t>
    </r>
    <r>
      <rPr>
        <sz val="11"/>
        <color rgb="FF006096"/>
        <rFont val="Roboto Condensed"/>
      </rPr>
      <t xml:space="preserve">
</t>
    </r>
    <r>
      <rPr>
        <sz val="11"/>
        <color rgb="FF006096"/>
        <rFont val="Roboto Condensed"/>
      </rPr>
      <t>"event.eventName": AssociateVpcCidrBlock or "event.eventName": UnassociateVpcCidrBlock or "event.eventName": RevokeInstanceFromCen or "event.eventName": CreateVSwitch or "event.eventName": DeleteVSwitch or "event.eventName": CreateVSwitch) | select count(1) as c</t>
    </r>
    <r>
      <rPr>
        <sz val="11"/>
        <color rgb="FF006096"/>
        <rFont val="Roboto Condensed"/>
      </rPr>
      <t xml:space="preserve">
</t>
    </r>
    <r>
      <rPr>
        <sz val="11"/>
        <color rgb="FF000000"/>
        <rFont val="Calibri"/>
      </rPr>
      <t xml:space="preserve">
</t>
    </r>
    <r>
      <rPr>
        <sz val="11"/>
        <color rgb="FF000000"/>
        <rFont val="Calibri"/>
      </rPr>
      <t>- Create a dashboard and set alert for the query result.</t>
    </r>
  </si>
  <si>
    <r>
      <rPr>
        <sz val="11"/>
        <color rgb="FF000000"/>
        <rFont val="Calibri"/>
      </rPr>
      <t>It is recommended that a log search/analysis query and alarm be established for VPC changes.</t>
    </r>
  </si>
  <si>
    <r>
      <rPr>
        <sz val="11"/>
        <color rgb="FF000000"/>
        <rFont val="Calibri"/>
      </rPr>
      <t>Perform the following steps to ensure log monitoring and alerts are set for VPC changes.</t>
    </r>
    <r>
      <rPr>
        <sz val="11"/>
        <color rgb="FF000000"/>
        <rFont val="Calibri"/>
      </rPr>
      <t xml:space="preserve">
</t>
    </r>
    <r>
      <rPr>
        <sz val="11"/>
        <color rgb="FF000000"/>
        <rFont val="Calibri"/>
      </rPr>
      <t xml:space="preserve">- Logon to the SLS Console </t>
    </r>
    <r>
      <rPr>
        <sz val="11"/>
        <color rgb="FF0000FF"/>
        <rFont val="Calibri"/>
      </rPr>
      <t>(https://sls.console.aliyun.com/)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Log Service Audit Service</t>
    </r>
    <r>
      <rPr>
        <sz val="11"/>
        <color rgb="FF000000"/>
        <rFont val="Calibri"/>
      </rPr>
      <t xml:space="preserve"> in the navigation pane to go to the </t>
    </r>
    <r>
      <rPr>
        <b/>
        <sz val="11"/>
        <color rgb="FF000000"/>
        <rFont val="Calibri"/>
      </rPr>
      <t>Log Service Audit Service</t>
    </r>
    <r>
      <rPr>
        <sz val="11"/>
        <color rgb="FF000000"/>
        <rFont val="Calibri"/>
      </rPr>
      <t xml:space="preserve"> page.</t>
    </r>
    <r>
      <rPr>
        <sz val="11"/>
        <color rgb="FF000000"/>
        <rFont val="Calibri"/>
      </rPr>
      <t xml:space="preserve">
</t>
    </r>
    <r>
      <rPr>
        <sz val="11"/>
        <color rgb="FF000000"/>
        <rFont val="Calibri"/>
      </rPr>
      <t xml:space="preserve">- Ensure the </t>
    </r>
    <r>
      <rPr>
        <b/>
        <sz val="11"/>
        <color rgb="FF000000"/>
        <rFont val="Calibri"/>
      </rPr>
      <t>Action Trail</t>
    </r>
    <r>
      <rPr>
        <sz val="11"/>
        <color rgb="FF000000"/>
        <rFont val="Calibri"/>
      </rPr>
      <t xml:space="preserve"> are </t>
    </r>
    <r>
      <rPr>
        <b/>
        <sz val="11"/>
        <color rgb="FF000000"/>
        <rFont val="Calibri"/>
      </rPr>
      <t>Enabled</t>
    </r>
    <r>
      <rPr>
        <sz val="11"/>
        <color rgb="FF000000"/>
        <rFont val="Calibri"/>
      </rPr>
      <t xml:space="preserve"> under the </t>
    </r>
    <r>
      <rPr>
        <b/>
        <sz val="11"/>
        <color rgb="FF000000"/>
        <rFont val="Calibri"/>
      </rPr>
      <t>Access to Cloud Products &gt; Global Configuration</t>
    </r>
    <r>
      <rPr>
        <sz val="11"/>
        <color rgb="FF000000"/>
        <rFont val="Calibri"/>
      </rPr>
      <t xml:space="preserve"> page, and click </t>
    </r>
    <r>
      <rPr>
        <b/>
        <sz val="11"/>
        <color rgb="FF000000"/>
        <rFont val="Calibri"/>
      </rPr>
      <t>Central Project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Alerts</t>
    </r>
    <r>
      <rPr>
        <sz val="11"/>
        <color rgb="FF000000"/>
        <rFont val="Calibri"/>
      </rPr>
      <t>.</t>
    </r>
    <r>
      <rPr>
        <sz val="11"/>
        <color rgb="FF000000"/>
        <rFont val="Calibri"/>
      </rPr>
      <t xml:space="preserve">
</t>
    </r>
    <r>
      <rPr>
        <sz val="11"/>
        <color rgb="FF000000"/>
        <rFont val="Calibri"/>
      </rPr>
      <t>- Ensure below alert rule has been enabled and saved in the target actiontrail_log</t>
    </r>
    <r>
      <rPr>
        <sz val="11"/>
        <color rgb="FF000000"/>
        <rFont val="Calibri"/>
      </rPr>
      <t xml:space="preserve">
</t>
    </r>
    <r>
      <rPr>
        <sz val="11"/>
        <color rgb="FF006096"/>
        <rFont val="Roboto Condensed"/>
      </rPr>
      <t xml:space="preserve">("event.serviceName": Ecs or "event.serviceName": Vpc) and </t>
    </r>
    <r>
      <rPr>
        <sz val="11"/>
        <color rgb="FF006096"/>
        <rFont val="Roboto Condensed"/>
      </rPr>
      <t xml:space="preserve">
</t>
    </r>
    <r>
      <rPr>
        <sz val="11"/>
        <color rgb="FF006096"/>
        <rFont val="Roboto Condensed"/>
      </rPr>
      <t xml:space="preserve">("event.eventName": CreateVpc or "event.eventName": DeleteVpc or </t>
    </r>
    <r>
      <rPr>
        <sz val="11"/>
        <color rgb="FF006096"/>
        <rFont val="Roboto Condensed"/>
      </rPr>
      <t xml:space="preserve">
</t>
    </r>
    <r>
      <rPr>
        <sz val="11"/>
        <color rgb="FF006096"/>
        <rFont val="Roboto Condensed"/>
      </rPr>
      <t xml:space="preserve">"event.eventName": DisableVpcClassicLink or "event.eventName": </t>
    </r>
    <r>
      <rPr>
        <sz val="11"/>
        <color rgb="FF006096"/>
        <rFont val="Roboto Condensed"/>
      </rPr>
      <t xml:space="preserve">
</t>
    </r>
    <r>
      <rPr>
        <sz val="11"/>
        <color rgb="FF006096"/>
        <rFont val="Roboto Condensed"/>
      </rPr>
      <t xml:space="preserve">EnableVpcClassicLink or "event.eventName": DeletionProtection or </t>
    </r>
    <r>
      <rPr>
        <sz val="11"/>
        <color rgb="FF006096"/>
        <rFont val="Roboto Condensed"/>
      </rPr>
      <t xml:space="preserve">
</t>
    </r>
    <r>
      <rPr>
        <sz val="11"/>
        <color rgb="FF006096"/>
        <rFont val="Roboto Condensed"/>
      </rPr>
      <t>"event.eventName": AssociateVpcCidrBlock or "event.eventName": UnassociateVpcCidrBlock or "event.eventName": RevokeInstanceFromCen or "event.eventName": CreateVSwitch or "event.eventName": DeleteVSwitch or "event.eventName": CreateVSwitch) | select count(1) as c</t>
    </r>
    <r>
      <rPr>
        <sz val="11"/>
        <color rgb="FF006096"/>
        <rFont val="Roboto Condensed"/>
      </rPr>
      <t xml:space="preserve">
</t>
    </r>
  </si>
  <si>
    <t>2.14</t>
  </si>
  <si>
    <r>
      <rPr>
        <sz val="11"/>
        <rFont val="Calibri"/>
      </rPr>
      <t>Ensure log monitoring and alerts are set up for OSS permission changes</t>
    </r>
  </si>
  <si>
    <r>
      <rPr>
        <sz val="11"/>
        <color rgb="FF000000"/>
        <rFont val="Calibri"/>
      </rPr>
      <t>Perform the following to ensure the log monitoring and alerts are set up for OSS permission changes:</t>
    </r>
    <r>
      <rPr>
        <sz val="11"/>
        <color rgb="FF000000"/>
        <rFont val="Calibri"/>
      </rPr>
      <t xml:space="preserve">
</t>
    </r>
    <r>
      <rPr>
        <sz val="11"/>
        <color rgb="FF000000"/>
        <rFont val="Calibri"/>
      </rPr>
      <t xml:space="preserve">-  Logon to SLS Console </t>
    </r>
    <r>
      <rPr>
        <sz val="11"/>
        <color rgb="FF0000FF"/>
        <rFont val="Calibri"/>
      </rPr>
      <t>(https://sls.console.aliyun.com/)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Log Service Audit Service</t>
    </r>
    <r>
      <rPr>
        <sz val="11"/>
        <color rgb="FF000000"/>
        <rFont val="Calibri"/>
      </rPr>
      <t xml:space="preserve"> in the navigation pane.</t>
    </r>
    <r>
      <rPr>
        <sz val="11"/>
        <color rgb="FF000000"/>
        <rFont val="Calibri"/>
      </rPr>
      <t xml:space="preserve">
</t>
    </r>
    <r>
      <rPr>
        <sz val="11"/>
        <color rgb="FF000000"/>
        <rFont val="Calibri"/>
      </rPr>
      <t xml:space="preserve">-  Go to </t>
    </r>
    <r>
      <rPr>
        <b/>
        <sz val="11"/>
        <color rgb="FF000000"/>
        <rFont val="Calibri"/>
      </rPr>
      <t>Access to Cloud Products &gt; Global Configuration</t>
    </r>
    <r>
      <rPr>
        <sz val="11"/>
        <color rgb="FF000000"/>
        <rFont val="Calibri"/>
      </rPr>
      <t xml:space="preserve"> page.</t>
    </r>
    <r>
      <rPr>
        <sz val="11"/>
        <color rgb="FF000000"/>
        <rFont val="Calibri"/>
      </rPr>
      <t xml:space="preserve">
</t>
    </r>
    <r>
      <rPr>
        <sz val="11"/>
        <color rgb="FF000000"/>
        <rFont val="Calibri"/>
      </rPr>
      <t>a.	Select a location of project for logs.</t>
    </r>
    <r>
      <rPr>
        <sz val="11"/>
        <color rgb="FF000000"/>
        <rFont val="Calibri"/>
      </rPr>
      <t xml:space="preserve">
</t>
    </r>
    <r>
      <rPr>
        <sz val="11"/>
        <color rgb="FF000000"/>
        <rFont val="Calibri"/>
      </rPr>
      <t xml:space="preserve">b.	Check the </t>
    </r>
    <r>
      <rPr>
        <b/>
        <sz val="11"/>
        <color rgb="FF000000"/>
        <rFont val="Calibri"/>
      </rPr>
      <t>OSS</t>
    </r>
    <r>
      <rPr>
        <sz val="11"/>
        <color rgb="FF000000"/>
        <rFont val="Calibri"/>
      </rPr>
      <t xml:space="preserve"> and configure a proper days.</t>
    </r>
    <r>
      <rPr>
        <sz val="11"/>
        <color rgb="FF000000"/>
        <rFont val="Calibri"/>
      </rPr>
      <t xml:space="preserve">
</t>
    </r>
    <r>
      <rPr>
        <sz val="11"/>
        <color rgb="FF000000"/>
        <rFont val="Calibri"/>
      </rPr>
      <t xml:space="preserve">c.	Click </t>
    </r>
    <r>
      <rPr>
        <b/>
        <sz val="11"/>
        <color rgb="FF000000"/>
        <rFont val="Calibri"/>
      </rPr>
      <t>Save</t>
    </r>
    <r>
      <rPr>
        <sz val="11"/>
        <color rgb="FF000000"/>
        <rFont val="Calibri"/>
      </rPr>
      <t xml:space="preserve"> to save the changes.</t>
    </r>
    <r>
      <rPr>
        <sz val="11"/>
        <color rgb="FF000000"/>
        <rFont val="Calibri"/>
      </rPr>
      <t xml:space="preserve">
</t>
    </r>
    <r>
      <rPr>
        <sz val="11"/>
        <color rgb="FF000000"/>
        <rFont val="Calibri"/>
      </rPr>
      <t xml:space="preserve">-  Go to </t>
    </r>
    <r>
      <rPr>
        <b/>
        <sz val="11"/>
        <color rgb="FF000000"/>
        <rFont val="Calibri"/>
      </rPr>
      <t>Access to Cloud Products &gt; Global Configurations</t>
    </r>
    <r>
      <rPr>
        <sz val="11"/>
        <color rgb="FF000000"/>
        <rFont val="Calibri"/>
      </rPr>
      <t xml:space="preserve"> click </t>
    </r>
    <r>
      <rPr>
        <b/>
        <sz val="11"/>
        <color rgb="FF000000"/>
        <rFont val="Calibri"/>
      </rPr>
      <t>Central Project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Log Management &gt; OSS Log</t>
    </r>
    <r>
      <rPr>
        <sz val="11"/>
        <color rgb="FF000000"/>
        <rFont val="Calibri"/>
      </rPr>
      <t>.</t>
    </r>
    <r>
      <rPr>
        <sz val="11"/>
        <color rgb="FF000000"/>
        <rFont val="Calibri"/>
      </rPr>
      <t xml:space="preserve">
</t>
    </r>
    <r>
      <rPr>
        <sz val="11"/>
        <color rgb="FF000000"/>
        <rFont val="Calibri"/>
      </rPr>
      <t>-  In the search/analytics console, input below query</t>
    </r>
    <r>
      <rPr>
        <sz val="11"/>
        <color rgb="FF000000"/>
        <rFont val="Calibri"/>
      </rPr>
      <t xml:space="preserve">
</t>
    </r>
    <r>
      <rPr>
        <sz val="11"/>
        <color rgb="FF006096"/>
        <rFont val="Roboto Condensed"/>
      </rPr>
      <t>(operation:  PutBucket and request_uri: acl) or operation: PutObjectAcl| select bucket, count (1) as c group by bucket</t>
    </r>
    <r>
      <rPr>
        <sz val="11"/>
        <color rgb="FF006096"/>
        <rFont val="Roboto Condensed"/>
      </rPr>
      <t xml:space="preserve">
</t>
    </r>
    <r>
      <rPr>
        <sz val="11"/>
        <color rgb="FF000000"/>
        <rFont val="Calibri"/>
      </rPr>
      <t xml:space="preserve">
</t>
    </r>
    <r>
      <rPr>
        <sz val="11"/>
        <color rgb="FF000000"/>
        <rFont val="Calibri"/>
      </rPr>
      <t>- Create a dashboard and set alert for the query result.</t>
    </r>
  </si>
  <si>
    <r>
      <rPr>
        <sz val="11"/>
        <color rgb="FF000000"/>
        <rFont val="Calibri"/>
      </rPr>
      <t>It is recommended that a metric filter and alarm be established for OSS Bucket RAM changes.</t>
    </r>
  </si>
  <si>
    <r>
      <rPr>
        <sz val="11"/>
        <color rgb="FF000000"/>
        <rFont val="Calibri"/>
      </rPr>
      <t>Perform the following steps to ensure log monitoring and alerts are set for OSS permission changes.</t>
    </r>
    <r>
      <rPr>
        <sz val="11"/>
        <color rgb="FF000000"/>
        <rFont val="Calibri"/>
      </rPr>
      <t xml:space="preserve">
</t>
    </r>
    <r>
      <rPr>
        <sz val="11"/>
        <color rgb="FF000000"/>
        <rFont val="Calibri"/>
      </rPr>
      <t xml:space="preserve">- Logon to SLS Console </t>
    </r>
    <r>
      <rPr>
        <sz val="11"/>
        <color rgb="FF0000FF"/>
        <rFont val="Calibri"/>
      </rPr>
      <t>(https://sls.console.aliyun.com/)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Log Service Audit Service</t>
    </r>
    <r>
      <rPr>
        <sz val="11"/>
        <color rgb="FF000000"/>
        <rFont val="Calibri"/>
      </rPr>
      <t xml:space="preserve"> in the navigation pane to go to the </t>
    </r>
    <r>
      <rPr>
        <b/>
        <sz val="11"/>
        <color rgb="FF000000"/>
        <rFont val="Calibri"/>
      </rPr>
      <t>Log Service Audit Service</t>
    </r>
    <r>
      <rPr>
        <sz val="11"/>
        <color rgb="FF000000"/>
        <rFont val="Calibri"/>
      </rPr>
      <t xml:space="preserve"> page.</t>
    </r>
    <r>
      <rPr>
        <sz val="11"/>
        <color rgb="FF000000"/>
        <rFont val="Calibri"/>
      </rPr>
      <t xml:space="preserve">
</t>
    </r>
    <r>
      <rPr>
        <sz val="11"/>
        <color rgb="FF000000"/>
        <rFont val="Calibri"/>
      </rPr>
      <t xml:space="preserve">- Ensure the </t>
    </r>
    <r>
      <rPr>
        <b/>
        <sz val="11"/>
        <color rgb="FF000000"/>
        <rFont val="Calibri"/>
      </rPr>
      <t>OSS</t>
    </r>
    <r>
      <rPr>
        <sz val="11"/>
        <color rgb="FF000000"/>
        <rFont val="Calibri"/>
      </rPr>
      <t xml:space="preserve"> are </t>
    </r>
    <r>
      <rPr>
        <b/>
        <sz val="11"/>
        <color rgb="FF000000"/>
        <rFont val="Calibri"/>
      </rPr>
      <t>Enabled</t>
    </r>
    <r>
      <rPr>
        <sz val="11"/>
        <color rgb="FF000000"/>
        <rFont val="Calibri"/>
      </rPr>
      <t xml:space="preserve"> under the </t>
    </r>
    <r>
      <rPr>
        <b/>
        <sz val="11"/>
        <color rgb="FF000000"/>
        <rFont val="Calibri"/>
      </rPr>
      <t>Access to Cloud Products &gt; Global Configuration</t>
    </r>
    <r>
      <rPr>
        <sz val="11"/>
        <color rgb="FF000000"/>
        <rFont val="Calibri"/>
      </rPr>
      <t xml:space="preserve"> page, and click </t>
    </r>
    <r>
      <rPr>
        <b/>
        <sz val="11"/>
        <color rgb="FF000000"/>
        <rFont val="Calibri"/>
      </rPr>
      <t>Central Project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Alerts</t>
    </r>
    <r>
      <rPr>
        <sz val="11"/>
        <color rgb="FF000000"/>
        <rFont val="Calibri"/>
      </rPr>
      <t>.</t>
    </r>
    <r>
      <rPr>
        <sz val="11"/>
        <color rgb="FF000000"/>
        <rFont val="Calibri"/>
      </rPr>
      <t xml:space="preserve">
</t>
    </r>
    <r>
      <rPr>
        <sz val="11"/>
        <color rgb="FF000000"/>
        <rFont val="Calibri"/>
      </rPr>
      <t>- Ensure below alert rule has been enabled and saved in the target oss_log</t>
    </r>
    <r>
      <rPr>
        <sz val="11"/>
        <color rgb="FF000000"/>
        <rFont val="Calibri"/>
      </rPr>
      <t xml:space="preserve">
</t>
    </r>
    <r>
      <rPr>
        <sz val="11"/>
        <color rgb="FF006096"/>
        <rFont val="Roboto Condensed"/>
      </rPr>
      <t>(operation:  PutBucket and request_uri: acl) or operation: PutObjectAcl| select bucket, count (1) as c group by bucket</t>
    </r>
    <r>
      <rPr>
        <sz val="11"/>
        <color rgb="FF006096"/>
        <rFont val="Roboto Condensed"/>
      </rPr>
      <t xml:space="preserve">
</t>
    </r>
  </si>
  <si>
    <t>2.15</t>
  </si>
  <si>
    <r>
      <rPr>
        <sz val="11"/>
        <rFont val="Calibri"/>
      </rPr>
      <t>Ensure log monitoring and alerts are set up for RDS instance configuration changes</t>
    </r>
  </si>
  <si>
    <r>
      <rPr>
        <sz val="11"/>
        <color rgb="FF000000"/>
        <rFont val="Calibri"/>
      </rPr>
      <t>Perform the following to ensure the log monitoring and alerts are set up for RDS instance configuration changes:</t>
    </r>
    <r>
      <rPr>
        <sz val="11"/>
        <color rgb="FF000000"/>
        <rFont val="Calibri"/>
      </rPr>
      <t xml:space="preserve">
</t>
    </r>
    <r>
      <rPr>
        <sz val="11"/>
        <color rgb="FF000000"/>
        <rFont val="Calibri"/>
      </rPr>
      <t xml:space="preserve">-  Logon to SLS Console </t>
    </r>
    <r>
      <rPr>
        <sz val="11"/>
        <color rgb="FF0000FF"/>
        <rFont val="Calibri"/>
      </rPr>
      <t>(https://sls.console.aliyun.com/)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Log Service Audit Service</t>
    </r>
    <r>
      <rPr>
        <sz val="11"/>
        <color rgb="FF000000"/>
        <rFont val="Calibri"/>
      </rPr>
      <t xml:space="preserve"> in the navigation pane.</t>
    </r>
    <r>
      <rPr>
        <sz val="11"/>
        <color rgb="FF000000"/>
        <rFont val="Calibri"/>
      </rPr>
      <t xml:space="preserve">
</t>
    </r>
    <r>
      <rPr>
        <sz val="11"/>
        <color rgb="FF000000"/>
        <rFont val="Calibri"/>
      </rPr>
      <t xml:space="preserve">-  Go to </t>
    </r>
    <r>
      <rPr>
        <b/>
        <sz val="11"/>
        <color rgb="FF000000"/>
        <rFont val="Calibri"/>
      </rPr>
      <t>Access to Cloud Products &gt; Global Configuration</t>
    </r>
    <r>
      <rPr>
        <sz val="11"/>
        <color rgb="FF000000"/>
        <rFont val="Calibri"/>
      </rPr>
      <t xml:space="preserve"> page.</t>
    </r>
    <r>
      <rPr>
        <sz val="11"/>
        <color rgb="FF000000"/>
        <rFont val="Calibri"/>
      </rPr>
      <t xml:space="preserve">
</t>
    </r>
    <r>
      <rPr>
        <sz val="11"/>
        <color rgb="FF000000"/>
        <rFont val="Calibri"/>
      </rPr>
      <t>a.	Select a location of project for logs.</t>
    </r>
    <r>
      <rPr>
        <sz val="11"/>
        <color rgb="FF000000"/>
        <rFont val="Calibri"/>
      </rPr>
      <t xml:space="preserve">
</t>
    </r>
    <r>
      <rPr>
        <sz val="11"/>
        <color rgb="FF000000"/>
        <rFont val="Calibri"/>
      </rPr>
      <t xml:space="preserve">b.	Check the </t>
    </r>
    <r>
      <rPr>
        <b/>
        <sz val="11"/>
        <color rgb="FF000000"/>
        <rFont val="Calibri"/>
      </rPr>
      <t>Action Trail</t>
    </r>
    <r>
      <rPr>
        <sz val="11"/>
        <color rgb="FF000000"/>
        <rFont val="Calibri"/>
      </rPr>
      <t xml:space="preserve"> and configure a proper days.</t>
    </r>
    <r>
      <rPr>
        <sz val="11"/>
        <color rgb="FF000000"/>
        <rFont val="Calibri"/>
      </rPr>
      <t xml:space="preserve">
</t>
    </r>
    <r>
      <rPr>
        <sz val="11"/>
        <color rgb="FF000000"/>
        <rFont val="Calibri"/>
      </rPr>
      <t xml:space="preserve">c.	Click </t>
    </r>
    <r>
      <rPr>
        <b/>
        <sz val="11"/>
        <color rgb="FF000000"/>
        <rFont val="Calibri"/>
      </rPr>
      <t>Save</t>
    </r>
    <r>
      <rPr>
        <sz val="11"/>
        <color rgb="FF000000"/>
        <rFont val="Calibri"/>
      </rPr>
      <t xml:space="preserve"> to save the changes.</t>
    </r>
    <r>
      <rPr>
        <sz val="11"/>
        <color rgb="FF000000"/>
        <rFont val="Calibri"/>
      </rPr>
      <t xml:space="preserve">
</t>
    </r>
    <r>
      <rPr>
        <sz val="11"/>
        <color rgb="FF000000"/>
        <rFont val="Calibri"/>
      </rPr>
      <t xml:space="preserve">-  Go to </t>
    </r>
    <r>
      <rPr>
        <b/>
        <sz val="11"/>
        <color rgb="FF000000"/>
        <rFont val="Calibri"/>
      </rPr>
      <t>Access to Cloud Products &gt; Global Configurations</t>
    </r>
    <r>
      <rPr>
        <sz val="11"/>
        <color rgb="FF000000"/>
        <rFont val="Calibri"/>
      </rPr>
      <t xml:space="preserve"> click </t>
    </r>
    <r>
      <rPr>
        <b/>
        <sz val="11"/>
        <color rgb="FF000000"/>
        <rFont val="Calibri"/>
      </rPr>
      <t>Central Project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Log Management &gt; Actiontrail Log</t>
    </r>
    <r>
      <rPr>
        <sz val="11"/>
        <color rgb="FF000000"/>
        <rFont val="Calibri"/>
      </rPr>
      <t>.</t>
    </r>
    <r>
      <rPr>
        <sz val="11"/>
        <color rgb="FF000000"/>
        <rFont val="Calibri"/>
      </rPr>
      <t xml:space="preserve">
</t>
    </r>
    <r>
      <rPr>
        <sz val="11"/>
        <color rgb="FF000000"/>
        <rFont val="Calibri"/>
      </rPr>
      <t>-  In the search/analytics console, input below query</t>
    </r>
    <r>
      <rPr>
        <sz val="11"/>
        <color rgb="FF000000"/>
        <rFont val="Calibri"/>
      </rPr>
      <t xml:space="preserve">
</t>
    </r>
    <r>
      <rPr>
        <sz val="11"/>
        <color rgb="FF006096"/>
        <rFont val="Roboto Condensed"/>
      </rPr>
      <t>"event.serviceName": rds and ("event.eventName": ModifyHASwitchConfig or "event.eventName": ModifyDBInstanceHAConfig or "event.eventName": SwitchDBInstanceHA or "event.eventName": ModifyDBInstanceSpec or "event.eventName": MigrateSecurityIPMode or "event.eventName": ModifySecurityIps or "event.eventName": ModifyDBInstanceSSL or "event.eventName": MigrateToOtherZone or "event.eventName": UpgradeDBInstanceKernelVersion or "event.eventName": UpgradeDBInstanceEngineVersion or "event.eventName": ModifyDBInstanceMaintainTime or "event.eventName": ModifyDBInstanceAutoUpgradeMinorVersion or "event.eventName": AllocateInstancePublicConnection or "event.eventName": ModifyDBInstanceConnectionString or "event.eventName": ModifyDBInstanceNetworkExpireTime or "event.eventName": ReleaseInstancePublicConnection or "event.eventName": SwitchDBInstanceNetType or "event.eventName": ModifyDBInstanceNetworkType or "event.eventName": ModifyDBInstanceSSL or "event.eventName": ModifyDTCSecurityIpHostsForSQLServer or "event.eventName": ModifySecurityGroupConfiguration or "event.eventName": CreateBackup or "event.eventName": ModifyBackupPolicy or "event.eventName": DeleteBackup or "event.eventName": CreateDdrInstance or "event.eventName": ModifyInstanceCrossBackupPolicy) | select count(1) as cnt</t>
    </r>
    <r>
      <rPr>
        <sz val="11"/>
        <color rgb="FF006096"/>
        <rFont val="Roboto Condensed"/>
      </rPr>
      <t xml:space="preserve">
</t>
    </r>
    <r>
      <rPr>
        <sz val="11"/>
        <color rgb="FF000000"/>
        <rFont val="Calibri"/>
      </rPr>
      <t xml:space="preserve">
</t>
    </r>
    <r>
      <rPr>
        <sz val="11"/>
        <color rgb="FF000000"/>
        <rFont val="Calibri"/>
      </rPr>
      <t>- Create a dashboard and set alert for the query result.</t>
    </r>
  </si>
  <si>
    <r>
      <rPr>
        <sz val="11"/>
        <color rgb="FF000000"/>
        <rFont val="Calibri"/>
      </rPr>
      <t>It is recommended that a metric filter and alarm be established for RDS Instance configuration changes.</t>
    </r>
  </si>
  <si>
    <r>
      <rPr>
        <sz val="11"/>
        <color rgb="FF000000"/>
        <rFont val="Calibri"/>
      </rPr>
      <t>Perform the following steps to ensure log monitoring and alerts are set for SQL instance configuration changes.</t>
    </r>
    <r>
      <rPr>
        <sz val="11"/>
        <color rgb="FF000000"/>
        <rFont val="Calibri"/>
      </rPr>
      <t xml:space="preserve">
</t>
    </r>
    <r>
      <rPr>
        <sz val="11"/>
        <color rgb="FF000000"/>
        <rFont val="Calibri"/>
      </rPr>
      <t xml:space="preserve">- Logon to SLS Console </t>
    </r>
    <r>
      <rPr>
        <sz val="11"/>
        <color rgb="FF0000FF"/>
        <rFont val="Calibri"/>
      </rPr>
      <t>(https://sls.console.aliyun.com/)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Log Service Audit Service</t>
    </r>
    <r>
      <rPr>
        <sz val="11"/>
        <color rgb="FF000000"/>
        <rFont val="Calibri"/>
      </rPr>
      <t xml:space="preserve"> in the navigation pane to go to the </t>
    </r>
    <r>
      <rPr>
        <b/>
        <sz val="11"/>
        <color rgb="FF000000"/>
        <rFont val="Calibri"/>
      </rPr>
      <t>Log Service Audit Service</t>
    </r>
    <r>
      <rPr>
        <sz val="11"/>
        <color rgb="FF000000"/>
        <rFont val="Calibri"/>
      </rPr>
      <t xml:space="preserve"> page.</t>
    </r>
    <r>
      <rPr>
        <sz val="11"/>
        <color rgb="FF000000"/>
        <rFont val="Calibri"/>
      </rPr>
      <t xml:space="preserve">
</t>
    </r>
    <r>
      <rPr>
        <sz val="11"/>
        <color rgb="FF000000"/>
        <rFont val="Calibri"/>
      </rPr>
      <t xml:space="preserve">- Ensure the </t>
    </r>
    <r>
      <rPr>
        <b/>
        <sz val="11"/>
        <color rgb="FF000000"/>
        <rFont val="Calibri"/>
      </rPr>
      <t>Action Trail</t>
    </r>
    <r>
      <rPr>
        <sz val="11"/>
        <color rgb="FF000000"/>
        <rFont val="Calibri"/>
      </rPr>
      <t xml:space="preserve"> are </t>
    </r>
    <r>
      <rPr>
        <b/>
        <sz val="11"/>
        <color rgb="FF000000"/>
        <rFont val="Calibri"/>
      </rPr>
      <t>Enabled</t>
    </r>
    <r>
      <rPr>
        <sz val="11"/>
        <color rgb="FF000000"/>
        <rFont val="Calibri"/>
      </rPr>
      <t xml:space="preserve"> under the </t>
    </r>
    <r>
      <rPr>
        <b/>
        <sz val="11"/>
        <color rgb="FF000000"/>
        <rFont val="Calibri"/>
      </rPr>
      <t>Access to Cloud Products &gt; Global Configuration</t>
    </r>
    <r>
      <rPr>
        <sz val="11"/>
        <color rgb="FF000000"/>
        <rFont val="Calibri"/>
      </rPr>
      <t xml:space="preserve"> page, and click </t>
    </r>
    <r>
      <rPr>
        <b/>
        <sz val="11"/>
        <color rgb="FF000000"/>
        <rFont val="Calibri"/>
      </rPr>
      <t>Central Project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Alerts</t>
    </r>
    <r>
      <rPr>
        <sz val="11"/>
        <color rgb="FF000000"/>
        <rFont val="Calibri"/>
      </rPr>
      <t>.</t>
    </r>
    <r>
      <rPr>
        <sz val="11"/>
        <color rgb="FF000000"/>
        <rFont val="Calibri"/>
      </rPr>
      <t xml:space="preserve">
</t>
    </r>
    <r>
      <rPr>
        <sz val="11"/>
        <color rgb="FF000000"/>
        <rFont val="Calibri"/>
      </rPr>
      <t>- Ensure below alert rule has been enabled and saved in the target actiontrail_log</t>
    </r>
    <r>
      <rPr>
        <sz val="11"/>
        <color rgb="FF000000"/>
        <rFont val="Calibri"/>
      </rPr>
      <t xml:space="preserve">
</t>
    </r>
    <r>
      <rPr>
        <sz val="11"/>
        <color rgb="FF006096"/>
        <rFont val="Roboto Condensed"/>
      </rPr>
      <t>"event.serviceName": rds and ("event.eventName": ModifyHASwitchConfig or "event.eventName": ModifyDBInstanceHAConfig or "event.eventName": SwitchDBInstanceHA or "event.eventName": ModifyDBInstanceSpec or "event.eventName": MigrateSecurityIPMode or "event.eventName": ModifySecurityIps or "event.eventName": ModifyDBInstanceSSL or "event.eventName": MigrateToOtherZone or "event.eventName": UpgradeDBInstanceKernelVersion or "event.eventName": UpgradeDBInstanceEngineVersion or "event.eventName": ModifyDBInstanceMaintainTime or "event.eventName": ModifyDBInstanceAutoUpgradeMinorVersion or "event.eventName": AllocateInstancePublicConnection or "event.eventName": ModifyDBInstanceConnectionString or "event.eventName": ModifyDBInstanceNetworkExpireTime or "event.eventName": ReleaseInstancePublicConnection or "event.eventName": SwitchDBInstanceNetType or "event.eventName": ModifyDBInstanceNetworkType or "event.eventName": ModifyDBInstanceSSL or "event.eventName": ModifyDTCSecurityIpHostsForSQLServer or "event.eventName": ModifySecurityGroupConfiguration or "event.eventName": CreateBackup or "event.eventName": ModifyBackupPolicy or "event.eventName": DeleteBackup or "event.eventName": CreateDdrInstance or "event.eventName": ModifyInstanceCrossBackupPolicy) | select count(1) as cnt</t>
    </r>
    <r>
      <rPr>
        <sz val="11"/>
        <color rgb="FF006096"/>
        <rFont val="Roboto Condensed"/>
      </rPr>
      <t xml:space="preserve">
</t>
    </r>
  </si>
  <si>
    <t>2.16</t>
  </si>
  <si>
    <r>
      <rPr>
        <sz val="11"/>
        <rFont val="Calibri"/>
      </rPr>
      <t>Ensure a log monitoring and alerts are set up for unauthorized API calls</t>
    </r>
  </si>
  <si>
    <r>
      <rPr>
        <sz val="11"/>
        <color rgb="FF000000"/>
        <rFont val="Calibri"/>
      </rPr>
      <t>Perform the following to ensure the log monitoring and alerts are set up for unauthorized API calls:</t>
    </r>
    <r>
      <rPr>
        <sz val="11"/>
        <color rgb="FF000000"/>
        <rFont val="Calibri"/>
      </rPr>
      <t xml:space="preserve">
</t>
    </r>
    <r>
      <rPr>
        <sz val="11"/>
        <color rgb="FF000000"/>
        <rFont val="Calibri"/>
      </rPr>
      <t xml:space="preserve">-  Logon to SLS Console </t>
    </r>
    <r>
      <rPr>
        <sz val="11"/>
        <color rgb="FF0000FF"/>
        <rFont val="Calibri"/>
      </rPr>
      <t>(https://sls.console.aliyun.com/)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Log Service Audit Service</t>
    </r>
    <r>
      <rPr>
        <sz val="11"/>
        <color rgb="FF000000"/>
        <rFont val="Calibri"/>
      </rPr>
      <t xml:space="preserve"> in the navigation pane.</t>
    </r>
    <r>
      <rPr>
        <sz val="11"/>
        <color rgb="FF000000"/>
        <rFont val="Calibri"/>
      </rPr>
      <t xml:space="preserve">
</t>
    </r>
    <r>
      <rPr>
        <sz val="11"/>
        <color rgb="FF000000"/>
        <rFont val="Calibri"/>
      </rPr>
      <t xml:space="preserve">-  Go to </t>
    </r>
    <r>
      <rPr>
        <b/>
        <sz val="11"/>
        <color rgb="FF000000"/>
        <rFont val="Calibri"/>
      </rPr>
      <t>Access to Cloud Products &gt; Global Configuration</t>
    </r>
    <r>
      <rPr>
        <sz val="11"/>
        <color rgb="FF000000"/>
        <rFont val="Calibri"/>
      </rPr>
      <t xml:space="preserve"> page.</t>
    </r>
    <r>
      <rPr>
        <sz val="11"/>
        <color rgb="FF000000"/>
        <rFont val="Calibri"/>
      </rPr>
      <t xml:space="preserve">
</t>
    </r>
    <r>
      <rPr>
        <sz val="11"/>
        <color rgb="FF000000"/>
        <rFont val="Calibri"/>
      </rPr>
      <t>a.	Select a location of project for logs.</t>
    </r>
    <r>
      <rPr>
        <sz val="11"/>
        <color rgb="FF000000"/>
        <rFont val="Calibri"/>
      </rPr>
      <t xml:space="preserve">
</t>
    </r>
    <r>
      <rPr>
        <sz val="11"/>
        <color rgb="FF000000"/>
        <rFont val="Calibri"/>
      </rPr>
      <t xml:space="preserve">b.	Check the </t>
    </r>
    <r>
      <rPr>
        <b/>
        <sz val="11"/>
        <color rgb="FF000000"/>
        <rFont val="Calibri"/>
      </rPr>
      <t>Action Trail</t>
    </r>
    <r>
      <rPr>
        <sz val="11"/>
        <color rgb="FF000000"/>
        <rFont val="Calibri"/>
      </rPr>
      <t xml:space="preserve"> and configure a proper days.</t>
    </r>
    <r>
      <rPr>
        <sz val="11"/>
        <color rgb="FF000000"/>
        <rFont val="Calibri"/>
      </rPr>
      <t xml:space="preserve">
</t>
    </r>
    <r>
      <rPr>
        <sz val="11"/>
        <color rgb="FF000000"/>
        <rFont val="Calibri"/>
      </rPr>
      <t xml:space="preserve">c.	Click </t>
    </r>
    <r>
      <rPr>
        <b/>
        <sz val="11"/>
        <color rgb="FF000000"/>
        <rFont val="Calibri"/>
      </rPr>
      <t>Save</t>
    </r>
    <r>
      <rPr>
        <sz val="11"/>
        <color rgb="FF000000"/>
        <rFont val="Calibri"/>
      </rPr>
      <t xml:space="preserve"> to save the changes.</t>
    </r>
    <r>
      <rPr>
        <sz val="11"/>
        <color rgb="FF000000"/>
        <rFont val="Calibri"/>
      </rPr>
      <t xml:space="preserve">
</t>
    </r>
    <r>
      <rPr>
        <sz val="11"/>
        <color rgb="FF000000"/>
        <rFont val="Calibri"/>
      </rPr>
      <t xml:space="preserve">-  Go to </t>
    </r>
    <r>
      <rPr>
        <b/>
        <sz val="11"/>
        <color rgb="FF000000"/>
        <rFont val="Calibri"/>
      </rPr>
      <t>Access to Cloud Products &gt; Global Configurations</t>
    </r>
    <r>
      <rPr>
        <sz val="11"/>
        <color rgb="FF000000"/>
        <rFont val="Calibri"/>
      </rPr>
      <t xml:space="preserve"> click </t>
    </r>
    <r>
      <rPr>
        <b/>
        <sz val="11"/>
        <color rgb="FF000000"/>
        <rFont val="Calibri"/>
      </rPr>
      <t>Central Project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Log Management &gt; Actiontrail Log</t>
    </r>
    <r>
      <rPr>
        <sz val="11"/>
        <color rgb="FF000000"/>
        <rFont val="Calibri"/>
      </rPr>
      <t>.</t>
    </r>
    <r>
      <rPr>
        <sz val="11"/>
        <color rgb="FF000000"/>
        <rFont val="Calibri"/>
      </rPr>
      <t xml:space="preserve">
</t>
    </r>
    <r>
      <rPr>
        <sz val="11"/>
        <color rgb="FF000000"/>
        <rFont val="Calibri"/>
      </rPr>
      <t>-  In the search/analytics console, input below query</t>
    </r>
    <r>
      <rPr>
        <sz val="11"/>
        <color rgb="FF000000"/>
        <rFont val="Calibri"/>
      </rPr>
      <t xml:space="preserve">
</t>
    </r>
    <r>
      <rPr>
        <sz val="11"/>
        <color rgb="FF006096"/>
        <rFont val="Roboto Condensed"/>
      </rPr>
      <t>"event.eventType": ApiCall and ("event.errorCode": "NoPermission" or "event.errorCode": "NoPermission.*" or "event.errorCode": "Forbidden" or "event.errorCode": "Forbbiden" or "event.errorCode": "Forbidden.*" or "event.errorCode": "InvalidAccessKeyId" or "event.errorCode": "InvalidAccessKeyId.*" or "event.errorCode": "InvalidSecurityToken" or "event.errorCode": "InvalidSecurityToken.*" or "event.errorCode": "SignatureDoesNotMatch" or "event.errorCode": "InvalidAuthorization" or "event.errorCode": "AccessForbidden" or "event.errorCode": "NotAuthorized")  | select count(1) as cnt</t>
    </r>
    <r>
      <rPr>
        <sz val="11"/>
        <color rgb="FF006096"/>
        <rFont val="Roboto Condensed"/>
      </rPr>
      <t xml:space="preserve">
</t>
    </r>
    <r>
      <rPr>
        <sz val="11"/>
        <color rgb="FF000000"/>
        <rFont val="Calibri"/>
      </rPr>
      <t xml:space="preserve">
</t>
    </r>
    <r>
      <rPr>
        <sz val="11"/>
        <color rgb="FF000000"/>
        <rFont val="Calibri"/>
      </rPr>
      <t>- Create a dashboard and set alert for the query result.</t>
    </r>
  </si>
  <si>
    <r>
      <rPr>
        <sz val="11"/>
        <color rgb="FF000000"/>
        <rFont val="Calibri"/>
      </rPr>
      <t>Real-time monitoring of API calls can be achieved by directing ActionTrail Logs to LogService and establishing corresponding query and alarms. It is recommended that a query and alarm be established for unauthorized API calls.</t>
    </r>
  </si>
  <si>
    <r>
      <rPr>
        <sz val="11"/>
        <color rgb="FF000000"/>
        <rFont val="Calibri"/>
      </rPr>
      <t>Perform the following steps to ensure log monitoring and alerts are set for unauthorized API calls.</t>
    </r>
    <r>
      <rPr>
        <sz val="11"/>
        <color rgb="FF000000"/>
        <rFont val="Calibri"/>
      </rPr>
      <t xml:space="preserve">
</t>
    </r>
    <r>
      <rPr>
        <sz val="11"/>
        <color rgb="FF000000"/>
        <rFont val="Calibri"/>
      </rPr>
      <t xml:space="preserve">- Logon to SLS Console </t>
    </r>
    <r>
      <rPr>
        <sz val="11"/>
        <color rgb="FF0000FF"/>
        <rFont val="Calibri"/>
      </rPr>
      <t>(https://sls.console.aliyun.com/)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Log Service Audit Service</t>
    </r>
    <r>
      <rPr>
        <sz val="11"/>
        <color rgb="FF000000"/>
        <rFont val="Calibri"/>
      </rPr>
      <t xml:space="preserve"> in the navigation pane to go to the </t>
    </r>
    <r>
      <rPr>
        <b/>
        <sz val="11"/>
        <color rgb="FF000000"/>
        <rFont val="Calibri"/>
      </rPr>
      <t>Log Service Audit Service</t>
    </r>
    <r>
      <rPr>
        <sz val="11"/>
        <color rgb="FF000000"/>
        <rFont val="Calibri"/>
      </rPr>
      <t xml:space="preserve"> page.</t>
    </r>
    <r>
      <rPr>
        <sz val="11"/>
        <color rgb="FF000000"/>
        <rFont val="Calibri"/>
      </rPr>
      <t xml:space="preserve">
</t>
    </r>
    <r>
      <rPr>
        <sz val="11"/>
        <color rgb="FF000000"/>
        <rFont val="Calibri"/>
      </rPr>
      <t xml:space="preserve">- Ensure the </t>
    </r>
    <r>
      <rPr>
        <b/>
        <sz val="11"/>
        <color rgb="FF000000"/>
        <rFont val="Calibri"/>
      </rPr>
      <t>Action Trail</t>
    </r>
    <r>
      <rPr>
        <sz val="11"/>
        <color rgb="FF000000"/>
        <rFont val="Calibri"/>
      </rPr>
      <t xml:space="preserve"> are </t>
    </r>
    <r>
      <rPr>
        <b/>
        <sz val="11"/>
        <color rgb="FF000000"/>
        <rFont val="Calibri"/>
      </rPr>
      <t>Enabled</t>
    </r>
    <r>
      <rPr>
        <sz val="11"/>
        <color rgb="FF000000"/>
        <rFont val="Calibri"/>
      </rPr>
      <t xml:space="preserve"> under the </t>
    </r>
    <r>
      <rPr>
        <b/>
        <sz val="11"/>
        <color rgb="FF000000"/>
        <rFont val="Calibri"/>
      </rPr>
      <t>Access to Cloud Products &gt; Global Configuration</t>
    </r>
    <r>
      <rPr>
        <sz val="11"/>
        <color rgb="FF000000"/>
        <rFont val="Calibri"/>
      </rPr>
      <t xml:space="preserve"> page, and click </t>
    </r>
    <r>
      <rPr>
        <b/>
        <sz val="11"/>
        <color rgb="FF000000"/>
        <rFont val="Calibri"/>
      </rPr>
      <t>Central Project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Alerts</t>
    </r>
    <r>
      <rPr>
        <sz val="11"/>
        <color rgb="FF000000"/>
        <rFont val="Calibri"/>
      </rPr>
      <t>.</t>
    </r>
    <r>
      <rPr>
        <sz val="11"/>
        <color rgb="FF000000"/>
        <rFont val="Calibri"/>
      </rPr>
      <t xml:space="preserve">
</t>
    </r>
    <r>
      <rPr>
        <sz val="11"/>
        <color rgb="FF000000"/>
        <rFont val="Calibri"/>
      </rPr>
      <t>- Ensure below alert rule has been enabled and saved in the target actiontrail_log</t>
    </r>
    <r>
      <rPr>
        <sz val="11"/>
        <color rgb="FF000000"/>
        <rFont val="Calibri"/>
      </rPr>
      <t xml:space="preserve">
</t>
    </r>
    <r>
      <rPr>
        <sz val="11"/>
        <color rgb="FF006096"/>
        <rFont val="Roboto Condensed"/>
      </rPr>
      <t>"event.eventType": ApiCall and ("event.errorCode": "NoPermission" or "event.errorCode": "NoPermission.*" or "event.errorCode": "Forbidden" or "event.errorCode": "Forbbiden" or "event.errorCode": "Forbidden.*" or "event.errorCode": "InvalidAccessKeyId" or "event.errorCode": "InvalidAccessKeyId.*" or "event.errorCode": "InvalidSecurityToken" or "event.errorCode": "InvalidSecurityToken.*" or "event.errorCode": "SignatureDoesNotMatch" or "event.errorCode": "InvalidAuthorization" or "event.errorCode": "AccessForbidden" or "event.errorCode": “NotAuthorized")  | select count(1) as cnt</t>
    </r>
    <r>
      <rPr>
        <sz val="11"/>
        <color rgb="FF006096"/>
        <rFont val="Roboto Condensed"/>
      </rPr>
      <t xml:space="preserve">
</t>
    </r>
  </si>
  <si>
    <t>2.17</t>
  </si>
  <si>
    <r>
      <rPr>
        <sz val="11"/>
        <rFont val="Calibri"/>
      </rPr>
      <t>Ensure a log monitoring and alerts are set up for Management Console sign-in without MFA</t>
    </r>
  </si>
  <si>
    <r>
      <rPr>
        <sz val="11"/>
        <color rgb="FF000000"/>
        <rFont val="Calibri"/>
      </rPr>
      <t>Perform the following to ensure the log monitoring and alerts are set up for Management Console sign-in without MFA:</t>
    </r>
    <r>
      <rPr>
        <sz val="11"/>
        <color rgb="FF000000"/>
        <rFont val="Calibri"/>
      </rPr>
      <t xml:space="preserve">
</t>
    </r>
    <r>
      <rPr>
        <sz val="11"/>
        <color rgb="FF000000"/>
        <rFont val="Calibri"/>
      </rPr>
      <t xml:space="preserve">-  Logon to SLS Console </t>
    </r>
    <r>
      <rPr>
        <sz val="11"/>
        <color rgb="FF0000FF"/>
        <rFont val="Calibri"/>
      </rPr>
      <t>(https://sls.console.aliyun.com/)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Log Service Audit Service</t>
    </r>
    <r>
      <rPr>
        <sz val="11"/>
        <color rgb="FF000000"/>
        <rFont val="Calibri"/>
      </rPr>
      <t xml:space="preserve"> in the navigation pane.</t>
    </r>
    <r>
      <rPr>
        <sz val="11"/>
        <color rgb="FF000000"/>
        <rFont val="Calibri"/>
      </rPr>
      <t xml:space="preserve">
</t>
    </r>
    <r>
      <rPr>
        <sz val="11"/>
        <color rgb="FF000000"/>
        <rFont val="Calibri"/>
      </rPr>
      <t xml:space="preserve">-  Go to </t>
    </r>
    <r>
      <rPr>
        <b/>
        <sz val="11"/>
        <color rgb="FF000000"/>
        <rFont val="Calibri"/>
      </rPr>
      <t>Access to Cloud Products &gt; Global Configuration</t>
    </r>
    <r>
      <rPr>
        <sz val="11"/>
        <color rgb="FF000000"/>
        <rFont val="Calibri"/>
      </rPr>
      <t xml:space="preserve"> page.</t>
    </r>
    <r>
      <rPr>
        <sz val="11"/>
        <color rgb="FF000000"/>
        <rFont val="Calibri"/>
      </rPr>
      <t xml:space="preserve">
</t>
    </r>
    <r>
      <rPr>
        <sz val="11"/>
        <color rgb="FF000000"/>
        <rFont val="Calibri"/>
      </rPr>
      <t>a.	Select a location of project for logs.</t>
    </r>
    <r>
      <rPr>
        <sz val="11"/>
        <color rgb="FF000000"/>
        <rFont val="Calibri"/>
      </rPr>
      <t xml:space="preserve">
</t>
    </r>
    <r>
      <rPr>
        <sz val="11"/>
        <color rgb="FF000000"/>
        <rFont val="Calibri"/>
      </rPr>
      <t xml:space="preserve">b.	Check the </t>
    </r>
    <r>
      <rPr>
        <b/>
        <sz val="11"/>
        <color rgb="FF000000"/>
        <rFont val="Calibri"/>
      </rPr>
      <t>Action Trail</t>
    </r>
    <r>
      <rPr>
        <sz val="11"/>
        <color rgb="FF000000"/>
        <rFont val="Calibri"/>
      </rPr>
      <t xml:space="preserve"> and configure a proper days.</t>
    </r>
    <r>
      <rPr>
        <sz val="11"/>
        <color rgb="FF000000"/>
        <rFont val="Calibri"/>
      </rPr>
      <t xml:space="preserve">
</t>
    </r>
    <r>
      <rPr>
        <sz val="11"/>
        <color rgb="FF000000"/>
        <rFont val="Calibri"/>
      </rPr>
      <t xml:space="preserve">c.	Click </t>
    </r>
    <r>
      <rPr>
        <b/>
        <sz val="11"/>
        <color rgb="FF000000"/>
        <rFont val="Calibri"/>
      </rPr>
      <t>Save</t>
    </r>
    <r>
      <rPr>
        <sz val="11"/>
        <color rgb="FF000000"/>
        <rFont val="Calibri"/>
      </rPr>
      <t xml:space="preserve"> to save the changes.</t>
    </r>
    <r>
      <rPr>
        <sz val="11"/>
        <color rgb="FF000000"/>
        <rFont val="Calibri"/>
      </rPr>
      <t xml:space="preserve">
</t>
    </r>
    <r>
      <rPr>
        <sz val="11"/>
        <color rgb="FF000000"/>
        <rFont val="Calibri"/>
      </rPr>
      <t xml:space="preserve">-  Go to </t>
    </r>
    <r>
      <rPr>
        <b/>
        <sz val="11"/>
        <color rgb="FF000000"/>
        <rFont val="Calibri"/>
      </rPr>
      <t>Access to Cloud Products &gt; Global Configurations</t>
    </r>
    <r>
      <rPr>
        <sz val="11"/>
        <color rgb="FF000000"/>
        <rFont val="Calibri"/>
      </rPr>
      <t xml:space="preserve"> click </t>
    </r>
    <r>
      <rPr>
        <b/>
        <sz val="11"/>
        <color rgb="FF000000"/>
        <rFont val="Calibri"/>
      </rPr>
      <t>Central Project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Log Management &gt; Actiontrail Log</t>
    </r>
    <r>
      <rPr>
        <sz val="11"/>
        <color rgb="FF000000"/>
        <rFont val="Calibri"/>
      </rPr>
      <t>.</t>
    </r>
    <r>
      <rPr>
        <sz val="11"/>
        <color rgb="FF000000"/>
        <rFont val="Calibri"/>
      </rPr>
      <t xml:space="preserve">
</t>
    </r>
    <r>
      <rPr>
        <sz val="11"/>
        <color rgb="FF000000"/>
        <rFont val="Calibri"/>
      </rPr>
      <t>-  In the search/analytics console, input below query</t>
    </r>
    <r>
      <rPr>
        <sz val="11"/>
        <color rgb="FF000000"/>
        <rFont val="Calibri"/>
      </rPr>
      <t xml:space="preserve">
</t>
    </r>
    <r>
      <rPr>
        <sz val="11"/>
        <color rgb="FF006096"/>
        <rFont val="Roboto Condensed"/>
      </rPr>
      <t>"event.eventName": ConsoleSignin and "addionalEventData.loginAccount": false</t>
    </r>
    <r>
      <rPr>
        <sz val="11"/>
        <color rgb="FF006096"/>
        <rFont val="Roboto Condensed"/>
      </rPr>
      <t xml:space="preserve">
</t>
    </r>
    <r>
      <rPr>
        <sz val="11"/>
        <color rgb="FF000000"/>
        <rFont val="Calibri"/>
      </rPr>
      <t xml:space="preserve">
</t>
    </r>
    <r>
      <rPr>
        <sz val="11"/>
        <color rgb="FF000000"/>
        <rFont val="Calibri"/>
      </rPr>
      <t>- Create a dashboard and set alert for the query result.</t>
    </r>
  </si>
  <si>
    <r>
      <rPr>
        <sz val="11"/>
        <color rgb="FF000000"/>
        <rFont val="Calibri"/>
      </rPr>
      <t>Real-time monitoring of API calls can be achieved by directing ActionTrail Logs to Log Service and establishing corresponding query and alarms. It is recommended that a query and alarm be established for console logins that are not protected by multi-factor authentication (MFA).</t>
    </r>
  </si>
  <si>
    <r>
      <rPr>
        <sz val="11"/>
        <color rgb="FF000000"/>
        <rFont val="Calibri"/>
      </rPr>
      <t>Perform the following steps to ensure log monitoring and alerts are set for Management Console sign-in without MFA.</t>
    </r>
    <r>
      <rPr>
        <sz val="11"/>
        <color rgb="FF000000"/>
        <rFont val="Calibri"/>
      </rPr>
      <t xml:space="preserve">
</t>
    </r>
    <r>
      <rPr>
        <sz val="11"/>
        <color rgb="FF000000"/>
        <rFont val="Calibri"/>
      </rPr>
      <t xml:space="preserve">- Logon to SLS Console </t>
    </r>
    <r>
      <rPr>
        <sz val="11"/>
        <color rgb="FF0000FF"/>
        <rFont val="Calibri"/>
      </rPr>
      <t>(https://sls.console.aliyun.com/)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Log Service Audit Service</t>
    </r>
    <r>
      <rPr>
        <sz val="11"/>
        <color rgb="FF000000"/>
        <rFont val="Calibri"/>
      </rPr>
      <t xml:space="preserve"> in the navigation pane to go to the </t>
    </r>
    <r>
      <rPr>
        <b/>
        <sz val="11"/>
        <color rgb="FF000000"/>
        <rFont val="Calibri"/>
      </rPr>
      <t>Log Service Audit Service</t>
    </r>
    <r>
      <rPr>
        <sz val="11"/>
        <color rgb="FF000000"/>
        <rFont val="Calibri"/>
      </rPr>
      <t xml:space="preserve"> page.</t>
    </r>
    <r>
      <rPr>
        <sz val="11"/>
        <color rgb="FF000000"/>
        <rFont val="Calibri"/>
      </rPr>
      <t xml:space="preserve">
</t>
    </r>
    <r>
      <rPr>
        <sz val="11"/>
        <color rgb="FF000000"/>
        <rFont val="Calibri"/>
      </rPr>
      <t xml:space="preserve">- Ensure the </t>
    </r>
    <r>
      <rPr>
        <b/>
        <sz val="11"/>
        <color rgb="FF000000"/>
        <rFont val="Calibri"/>
      </rPr>
      <t>Action Trail</t>
    </r>
    <r>
      <rPr>
        <sz val="11"/>
        <color rgb="FF000000"/>
        <rFont val="Calibri"/>
      </rPr>
      <t xml:space="preserve"> are </t>
    </r>
    <r>
      <rPr>
        <b/>
        <sz val="11"/>
        <color rgb="FF000000"/>
        <rFont val="Calibri"/>
      </rPr>
      <t>Enabled</t>
    </r>
    <r>
      <rPr>
        <sz val="11"/>
        <color rgb="FF000000"/>
        <rFont val="Calibri"/>
      </rPr>
      <t xml:space="preserve"> under the </t>
    </r>
    <r>
      <rPr>
        <b/>
        <sz val="11"/>
        <color rgb="FF000000"/>
        <rFont val="Calibri"/>
      </rPr>
      <t>Access to Cloud Products &gt; Global Configuration</t>
    </r>
    <r>
      <rPr>
        <sz val="11"/>
        <color rgb="FF000000"/>
        <rFont val="Calibri"/>
      </rPr>
      <t xml:space="preserve"> page, and click </t>
    </r>
    <r>
      <rPr>
        <b/>
        <sz val="11"/>
        <color rgb="FF000000"/>
        <rFont val="Calibri"/>
      </rPr>
      <t>Central Project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Alerts</t>
    </r>
    <r>
      <rPr>
        <sz val="11"/>
        <color rgb="FF000000"/>
        <rFont val="Calibri"/>
      </rPr>
      <t>.</t>
    </r>
    <r>
      <rPr>
        <sz val="11"/>
        <color rgb="FF000000"/>
        <rFont val="Calibri"/>
      </rPr>
      <t xml:space="preserve">
</t>
    </r>
    <r>
      <rPr>
        <sz val="11"/>
        <color rgb="FF000000"/>
        <rFont val="Calibri"/>
      </rPr>
      <t>- Ensure below alert rule has been enabled and saved in the target actiontrail_log</t>
    </r>
    <r>
      <rPr>
        <sz val="11"/>
        <color rgb="FF000000"/>
        <rFont val="Calibri"/>
      </rPr>
      <t xml:space="preserve">
</t>
    </r>
    <r>
      <rPr>
        <sz val="11"/>
        <color rgb="FF006096"/>
        <rFont val="Roboto Condensed"/>
      </rPr>
      <t>"event.eventName": ConsoleSignin and "addionalEventData.loginAccount": false</t>
    </r>
    <r>
      <rPr>
        <sz val="11"/>
        <color rgb="FF006096"/>
        <rFont val="Roboto Condensed"/>
      </rPr>
      <t xml:space="preserve">
</t>
    </r>
  </si>
  <si>
    <t>2.18</t>
  </si>
  <si>
    <r>
      <rPr>
        <sz val="11"/>
        <rFont val="Calibri"/>
      </rPr>
      <t xml:space="preserve">Ensure a log monitoring and alerts are set up for usage of </t>
    </r>
    <r>
      <rPr>
        <sz val="11"/>
        <color rgb="FF000000"/>
        <rFont val="Calibri"/>
      </rPr>
      <t>"</t>
    </r>
    <r>
      <rPr>
        <b/>
        <sz val="11"/>
        <color rgb="FF000000"/>
        <rFont val="Calibri"/>
      </rPr>
      <t>root</t>
    </r>
    <r>
      <rPr>
        <sz val="11"/>
        <color rgb="FF000000"/>
        <rFont val="Calibri"/>
      </rPr>
      <t>"</t>
    </r>
    <r>
      <rPr>
        <sz val="11"/>
        <color rgb="FF000000"/>
        <rFont val="Calibri"/>
      </rPr>
      <t xml:space="preserve"> account</t>
    </r>
  </si>
  <si>
    <r>
      <rPr>
        <sz val="11"/>
        <color rgb="FF000000"/>
        <rFont val="Calibri"/>
      </rPr>
      <t>Perform the following to ensure the log monitoring and alerts are set up for usage of “root” account:</t>
    </r>
    <r>
      <rPr>
        <sz val="11"/>
        <color rgb="FF000000"/>
        <rFont val="Calibri"/>
      </rPr>
      <t xml:space="preserve">
</t>
    </r>
    <r>
      <rPr>
        <sz val="11"/>
        <color rgb="FF000000"/>
        <rFont val="Calibri"/>
      </rPr>
      <t xml:space="preserve">-  Logon to SLS Console </t>
    </r>
    <r>
      <rPr>
        <sz val="11"/>
        <color rgb="FF0000FF"/>
        <rFont val="Calibri"/>
      </rPr>
      <t>(https://sls.console.aliyun.com/)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Log Service Audit Service</t>
    </r>
    <r>
      <rPr>
        <sz val="11"/>
        <color rgb="FF000000"/>
        <rFont val="Calibri"/>
      </rPr>
      <t xml:space="preserve"> in the navigation pane.</t>
    </r>
    <r>
      <rPr>
        <sz val="11"/>
        <color rgb="FF000000"/>
        <rFont val="Calibri"/>
      </rPr>
      <t xml:space="preserve">
</t>
    </r>
    <r>
      <rPr>
        <sz val="11"/>
        <color rgb="FF000000"/>
        <rFont val="Calibri"/>
      </rPr>
      <t xml:space="preserve">-  Go to </t>
    </r>
    <r>
      <rPr>
        <b/>
        <sz val="11"/>
        <color rgb="FF000000"/>
        <rFont val="Calibri"/>
      </rPr>
      <t>Access to Cloud Products &gt; Global Configuration</t>
    </r>
    <r>
      <rPr>
        <sz val="11"/>
        <color rgb="FF000000"/>
        <rFont val="Calibri"/>
      </rPr>
      <t xml:space="preserve"> page.</t>
    </r>
    <r>
      <rPr>
        <sz val="11"/>
        <color rgb="FF000000"/>
        <rFont val="Calibri"/>
      </rPr>
      <t xml:space="preserve">
</t>
    </r>
    <r>
      <rPr>
        <sz val="11"/>
        <color rgb="FF000000"/>
        <rFont val="Calibri"/>
      </rPr>
      <t>a.	Select a location of project for logs.</t>
    </r>
    <r>
      <rPr>
        <sz val="11"/>
        <color rgb="FF000000"/>
        <rFont val="Calibri"/>
      </rPr>
      <t xml:space="preserve">
</t>
    </r>
    <r>
      <rPr>
        <sz val="11"/>
        <color rgb="FF000000"/>
        <rFont val="Calibri"/>
      </rPr>
      <t xml:space="preserve">b.	Check the </t>
    </r>
    <r>
      <rPr>
        <b/>
        <sz val="11"/>
        <color rgb="FF000000"/>
        <rFont val="Calibri"/>
      </rPr>
      <t>Action Trail</t>
    </r>
    <r>
      <rPr>
        <sz val="11"/>
        <color rgb="FF000000"/>
        <rFont val="Calibri"/>
      </rPr>
      <t xml:space="preserve"> and configure a proper days.</t>
    </r>
    <r>
      <rPr>
        <sz val="11"/>
        <color rgb="FF000000"/>
        <rFont val="Calibri"/>
      </rPr>
      <t xml:space="preserve">
</t>
    </r>
    <r>
      <rPr>
        <sz val="11"/>
        <color rgb="FF000000"/>
        <rFont val="Calibri"/>
      </rPr>
      <t xml:space="preserve">c.	Click </t>
    </r>
    <r>
      <rPr>
        <b/>
        <sz val="11"/>
        <color rgb="FF000000"/>
        <rFont val="Calibri"/>
      </rPr>
      <t>Save</t>
    </r>
    <r>
      <rPr>
        <sz val="11"/>
        <color rgb="FF000000"/>
        <rFont val="Calibri"/>
      </rPr>
      <t xml:space="preserve"> to save the changes.</t>
    </r>
    <r>
      <rPr>
        <sz val="11"/>
        <color rgb="FF000000"/>
        <rFont val="Calibri"/>
      </rPr>
      <t xml:space="preserve">
</t>
    </r>
    <r>
      <rPr>
        <sz val="11"/>
        <color rgb="FF000000"/>
        <rFont val="Calibri"/>
      </rPr>
      <t xml:space="preserve">-  Go to </t>
    </r>
    <r>
      <rPr>
        <b/>
        <sz val="11"/>
        <color rgb="FF000000"/>
        <rFont val="Calibri"/>
      </rPr>
      <t>Access to Cloud Products &gt; Global Configurations</t>
    </r>
    <r>
      <rPr>
        <sz val="11"/>
        <color rgb="FF000000"/>
        <rFont val="Calibri"/>
      </rPr>
      <t xml:space="preserve"> click </t>
    </r>
    <r>
      <rPr>
        <b/>
        <sz val="11"/>
        <color rgb="FF000000"/>
        <rFont val="Calibri"/>
      </rPr>
      <t>Central Project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Log Management &gt; Actiontrail Log</t>
    </r>
    <r>
      <rPr>
        <sz val="11"/>
        <color rgb="FF000000"/>
        <rFont val="Calibri"/>
      </rPr>
      <t>.</t>
    </r>
    <r>
      <rPr>
        <sz val="11"/>
        <color rgb="FF000000"/>
        <rFont val="Calibri"/>
      </rPr>
      <t xml:space="preserve">
</t>
    </r>
    <r>
      <rPr>
        <sz val="11"/>
        <color rgb="FF000000"/>
        <rFont val="Calibri"/>
      </rPr>
      <t>-  In the search/analytics console, input below query</t>
    </r>
    <r>
      <rPr>
        <sz val="11"/>
        <color rgb="FF000000"/>
        <rFont val="Calibri"/>
      </rPr>
      <t xml:space="preserve">
</t>
    </r>
    <r>
      <rPr>
        <sz val="11"/>
        <color rgb="FF006096"/>
        <rFont val="Roboto Condensed"/>
      </rPr>
      <t>"event.eventName": ConsoleSignin and "event.userIdentity.type" : root-account</t>
    </r>
    <r>
      <rPr>
        <sz val="11"/>
        <color rgb="FF006096"/>
        <rFont val="Roboto Condensed"/>
      </rPr>
      <t xml:space="preserve">
</t>
    </r>
    <r>
      <rPr>
        <sz val="11"/>
        <color rgb="FF000000"/>
        <rFont val="Calibri"/>
      </rPr>
      <t xml:space="preserve">
</t>
    </r>
    <r>
      <rPr>
        <sz val="11"/>
        <color rgb="FF000000"/>
        <rFont val="Calibri"/>
      </rPr>
      <t>- Create a dashboard and set alert for the query result.</t>
    </r>
  </si>
  <si>
    <r>
      <rPr>
        <sz val="11"/>
        <color rgb="FF000000"/>
        <rFont val="Calibri"/>
      </rPr>
      <t>Real-time monitoring of API calls can be achieved by directing ActionTrail Logs to Log Service and establishing corresponding query and alarms. It is recommended that a query and alarm be established for console logins that are not protected by root login attempts.</t>
    </r>
  </si>
  <si>
    <r>
      <rPr>
        <sz val="11"/>
        <color rgb="FF000000"/>
        <rFont val="Calibri"/>
      </rPr>
      <t>Perform the following steps to ensure log monitoring and alerts are set for usage of “root” account.</t>
    </r>
    <r>
      <rPr>
        <sz val="11"/>
        <color rgb="FF000000"/>
        <rFont val="Calibri"/>
      </rPr>
      <t xml:space="preserve">
</t>
    </r>
    <r>
      <rPr>
        <sz val="11"/>
        <color rgb="FF000000"/>
        <rFont val="Calibri"/>
      </rPr>
      <t xml:space="preserve">- Logon to SLS Console </t>
    </r>
    <r>
      <rPr>
        <sz val="11"/>
        <color rgb="FF0000FF"/>
        <rFont val="Calibri"/>
      </rPr>
      <t>(https://sls.console.aliyun.com/)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Log Service Audit Service</t>
    </r>
    <r>
      <rPr>
        <sz val="11"/>
        <color rgb="FF000000"/>
        <rFont val="Calibri"/>
      </rPr>
      <t xml:space="preserve"> in the navigation pane to go to the </t>
    </r>
    <r>
      <rPr>
        <b/>
        <sz val="11"/>
        <color rgb="FF000000"/>
        <rFont val="Calibri"/>
      </rPr>
      <t>Log Service Audit Service</t>
    </r>
    <r>
      <rPr>
        <sz val="11"/>
        <color rgb="FF000000"/>
        <rFont val="Calibri"/>
      </rPr>
      <t xml:space="preserve"> page.</t>
    </r>
    <r>
      <rPr>
        <sz val="11"/>
        <color rgb="FF000000"/>
        <rFont val="Calibri"/>
      </rPr>
      <t xml:space="preserve">
</t>
    </r>
    <r>
      <rPr>
        <sz val="11"/>
        <color rgb="FF000000"/>
        <rFont val="Calibri"/>
      </rPr>
      <t xml:space="preserve">- Ensure the </t>
    </r>
    <r>
      <rPr>
        <b/>
        <sz val="11"/>
        <color rgb="FF000000"/>
        <rFont val="Calibri"/>
      </rPr>
      <t>Action Trail</t>
    </r>
    <r>
      <rPr>
        <sz val="11"/>
        <color rgb="FF000000"/>
        <rFont val="Calibri"/>
      </rPr>
      <t xml:space="preserve"> are </t>
    </r>
    <r>
      <rPr>
        <b/>
        <sz val="11"/>
        <color rgb="FF000000"/>
        <rFont val="Calibri"/>
      </rPr>
      <t>Enabled</t>
    </r>
    <r>
      <rPr>
        <sz val="11"/>
        <color rgb="FF000000"/>
        <rFont val="Calibri"/>
      </rPr>
      <t xml:space="preserve"> under the </t>
    </r>
    <r>
      <rPr>
        <b/>
        <sz val="11"/>
        <color rgb="FF000000"/>
        <rFont val="Calibri"/>
      </rPr>
      <t>Access to Cloud Products &gt; Global Configuration</t>
    </r>
    <r>
      <rPr>
        <sz val="11"/>
        <color rgb="FF000000"/>
        <rFont val="Calibri"/>
      </rPr>
      <t xml:space="preserve"> page, and click </t>
    </r>
    <r>
      <rPr>
        <b/>
        <sz val="11"/>
        <color rgb="FF000000"/>
        <rFont val="Calibri"/>
      </rPr>
      <t>Central Project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Alerts</t>
    </r>
    <r>
      <rPr>
        <sz val="11"/>
        <color rgb="FF000000"/>
        <rFont val="Calibri"/>
      </rPr>
      <t>.</t>
    </r>
    <r>
      <rPr>
        <sz val="11"/>
        <color rgb="FF000000"/>
        <rFont val="Calibri"/>
      </rPr>
      <t xml:space="preserve">
</t>
    </r>
    <r>
      <rPr>
        <sz val="11"/>
        <color rgb="FF000000"/>
        <rFont val="Calibri"/>
      </rPr>
      <t>- Ensure below alert rule has been enabled and saved in the target actiontrail_log</t>
    </r>
    <r>
      <rPr>
        <sz val="11"/>
        <color rgb="FF000000"/>
        <rFont val="Calibri"/>
      </rPr>
      <t xml:space="preserve">
</t>
    </r>
    <r>
      <rPr>
        <sz val="11"/>
        <color rgb="FF006096"/>
        <rFont val="Roboto Condensed"/>
      </rPr>
      <t>"event.eventName": ConsoleSignin and "event.userIdentity.type" : root-account</t>
    </r>
    <r>
      <rPr>
        <sz val="11"/>
        <color rgb="FF006096"/>
        <rFont val="Roboto Condensed"/>
      </rPr>
      <t xml:space="preserve">
</t>
    </r>
  </si>
  <si>
    <t>2.19</t>
  </si>
  <si>
    <r>
      <rPr>
        <sz val="11"/>
        <rFont val="Calibri"/>
      </rPr>
      <t>Ensure a log monitoring and alerts are set up for Management Console authentication failures</t>
    </r>
  </si>
  <si>
    <r>
      <rPr>
        <sz val="11"/>
        <color rgb="FF000000"/>
        <rFont val="Calibri"/>
      </rPr>
      <t>Perform the following to ensure the log monitoring and alerts are set up for Management Console authentication failures:</t>
    </r>
    <r>
      <rPr>
        <sz val="11"/>
        <color rgb="FF000000"/>
        <rFont val="Calibri"/>
      </rPr>
      <t xml:space="preserve">
</t>
    </r>
    <r>
      <rPr>
        <sz val="11"/>
        <color rgb="FF000000"/>
        <rFont val="Calibri"/>
      </rPr>
      <t xml:space="preserve">-  Logon to SLS Console </t>
    </r>
    <r>
      <rPr>
        <sz val="11"/>
        <color rgb="FF0000FF"/>
        <rFont val="Calibri"/>
      </rPr>
      <t>(https://sls.console.aliyun.com/)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Log Service Audit Service</t>
    </r>
    <r>
      <rPr>
        <sz val="11"/>
        <color rgb="FF000000"/>
        <rFont val="Calibri"/>
      </rPr>
      <t xml:space="preserve"> in the navigation pane.</t>
    </r>
    <r>
      <rPr>
        <sz val="11"/>
        <color rgb="FF000000"/>
        <rFont val="Calibri"/>
      </rPr>
      <t xml:space="preserve">
</t>
    </r>
    <r>
      <rPr>
        <sz val="11"/>
        <color rgb="FF000000"/>
        <rFont val="Calibri"/>
      </rPr>
      <t xml:space="preserve">-  Go to </t>
    </r>
    <r>
      <rPr>
        <b/>
        <sz val="11"/>
        <color rgb="FF000000"/>
        <rFont val="Calibri"/>
      </rPr>
      <t>Access to Cloud Products &gt; Global Configuration</t>
    </r>
    <r>
      <rPr>
        <sz val="11"/>
        <color rgb="FF000000"/>
        <rFont val="Calibri"/>
      </rPr>
      <t xml:space="preserve"> page.</t>
    </r>
    <r>
      <rPr>
        <sz val="11"/>
        <color rgb="FF000000"/>
        <rFont val="Calibri"/>
      </rPr>
      <t xml:space="preserve">
</t>
    </r>
    <r>
      <rPr>
        <sz val="11"/>
        <color rgb="FF000000"/>
        <rFont val="Calibri"/>
      </rPr>
      <t>a.	Select a location of project for logs.</t>
    </r>
    <r>
      <rPr>
        <sz val="11"/>
        <color rgb="FF000000"/>
        <rFont val="Calibri"/>
      </rPr>
      <t xml:space="preserve">
</t>
    </r>
    <r>
      <rPr>
        <sz val="11"/>
        <color rgb="FF000000"/>
        <rFont val="Calibri"/>
      </rPr>
      <t xml:space="preserve">b.	Check the </t>
    </r>
    <r>
      <rPr>
        <b/>
        <sz val="11"/>
        <color rgb="FF000000"/>
        <rFont val="Calibri"/>
      </rPr>
      <t>Action Trail</t>
    </r>
    <r>
      <rPr>
        <sz val="11"/>
        <color rgb="FF000000"/>
        <rFont val="Calibri"/>
      </rPr>
      <t xml:space="preserve"> and configure a proper days.</t>
    </r>
    <r>
      <rPr>
        <sz val="11"/>
        <color rgb="FF000000"/>
        <rFont val="Calibri"/>
      </rPr>
      <t xml:space="preserve">
</t>
    </r>
    <r>
      <rPr>
        <sz val="11"/>
        <color rgb="FF000000"/>
        <rFont val="Calibri"/>
      </rPr>
      <t xml:space="preserve">c.	Click </t>
    </r>
    <r>
      <rPr>
        <b/>
        <sz val="11"/>
        <color rgb="FF000000"/>
        <rFont val="Calibri"/>
      </rPr>
      <t>Save</t>
    </r>
    <r>
      <rPr>
        <sz val="11"/>
        <color rgb="FF000000"/>
        <rFont val="Calibri"/>
      </rPr>
      <t xml:space="preserve"> to save the changes.</t>
    </r>
    <r>
      <rPr>
        <sz val="11"/>
        <color rgb="FF000000"/>
        <rFont val="Calibri"/>
      </rPr>
      <t xml:space="preserve">
</t>
    </r>
    <r>
      <rPr>
        <sz val="11"/>
        <color rgb="FF000000"/>
        <rFont val="Calibri"/>
      </rPr>
      <t xml:space="preserve">-  Go to </t>
    </r>
    <r>
      <rPr>
        <b/>
        <sz val="11"/>
        <color rgb="FF000000"/>
        <rFont val="Calibri"/>
      </rPr>
      <t>Access to Cloud Products &gt; Global Configurations</t>
    </r>
    <r>
      <rPr>
        <sz val="11"/>
        <color rgb="FF000000"/>
        <rFont val="Calibri"/>
      </rPr>
      <t xml:space="preserve"> click </t>
    </r>
    <r>
      <rPr>
        <b/>
        <sz val="11"/>
        <color rgb="FF000000"/>
        <rFont val="Calibri"/>
      </rPr>
      <t>Central Project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Log Management &gt; Actiontrail Log</t>
    </r>
    <r>
      <rPr>
        <sz val="11"/>
        <color rgb="FF000000"/>
        <rFont val="Calibri"/>
      </rPr>
      <t>.</t>
    </r>
    <r>
      <rPr>
        <sz val="11"/>
        <color rgb="FF000000"/>
        <rFont val="Calibri"/>
      </rPr>
      <t xml:space="preserve">
</t>
    </r>
    <r>
      <rPr>
        <sz val="11"/>
        <color rgb="FF000000"/>
        <rFont val="Calibri"/>
      </rPr>
      <t>-  In the search/analytics console, input below query</t>
    </r>
    <r>
      <rPr>
        <sz val="11"/>
        <color rgb="FF000000"/>
        <rFont val="Calibri"/>
      </rPr>
      <t xml:space="preserve">
</t>
    </r>
    <r>
      <rPr>
        <sz val="11"/>
        <color rgb="FF006096"/>
        <rFont val="Roboto Condensed"/>
      </rPr>
      <t>"event.eventName": ConsoleSignin and "event.errorCode" : *  and not "event.errorCode" : "" | select count(1) as cnt</t>
    </r>
    <r>
      <rPr>
        <sz val="11"/>
        <color rgb="FF006096"/>
        <rFont val="Roboto Condensed"/>
      </rPr>
      <t xml:space="preserve">
</t>
    </r>
    <r>
      <rPr>
        <sz val="11"/>
        <color rgb="FF000000"/>
        <rFont val="Calibri"/>
      </rPr>
      <t xml:space="preserve">
</t>
    </r>
    <r>
      <rPr>
        <sz val="11"/>
        <color rgb="FF000000"/>
        <rFont val="Calibri"/>
      </rPr>
      <t>- Create a dashboard and set alert for the query result.</t>
    </r>
  </si>
  <si>
    <r>
      <rPr>
        <sz val="11"/>
        <color rgb="FF000000"/>
        <rFont val="Calibri"/>
      </rPr>
      <t>Real-time monitoring of API calls can be achieved by directing ActionTrail Logs to Log Service and establishing corresponding query and alarms. It is recommended that a query and alarm be established for failed console authentication attempts.</t>
    </r>
  </si>
  <si>
    <r>
      <rPr>
        <sz val="11"/>
        <color rgb="FF000000"/>
        <rFont val="Calibri"/>
      </rPr>
      <t>Perform the following steps to ensure log monitoring and alerts are set for Management Console authentication failures.</t>
    </r>
    <r>
      <rPr>
        <sz val="11"/>
        <color rgb="FF000000"/>
        <rFont val="Calibri"/>
      </rPr>
      <t xml:space="preserve">
</t>
    </r>
    <r>
      <rPr>
        <sz val="11"/>
        <color rgb="FF000000"/>
        <rFont val="Calibri"/>
      </rPr>
      <t xml:space="preserve">- Logon to SLS Console </t>
    </r>
    <r>
      <rPr>
        <sz val="11"/>
        <color rgb="FF0000FF"/>
        <rFont val="Calibri"/>
      </rPr>
      <t>(https://sls.console.aliyun.com/)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Log Service Audit Service</t>
    </r>
    <r>
      <rPr>
        <sz val="11"/>
        <color rgb="FF000000"/>
        <rFont val="Calibri"/>
      </rPr>
      <t xml:space="preserve"> in the navigation pane to go to the </t>
    </r>
    <r>
      <rPr>
        <b/>
        <sz val="11"/>
        <color rgb="FF000000"/>
        <rFont val="Calibri"/>
      </rPr>
      <t>Log Service Audit Service</t>
    </r>
    <r>
      <rPr>
        <sz val="11"/>
        <color rgb="FF000000"/>
        <rFont val="Calibri"/>
      </rPr>
      <t xml:space="preserve"> page.</t>
    </r>
    <r>
      <rPr>
        <sz val="11"/>
        <color rgb="FF000000"/>
        <rFont val="Calibri"/>
      </rPr>
      <t xml:space="preserve">
</t>
    </r>
    <r>
      <rPr>
        <sz val="11"/>
        <color rgb="FF000000"/>
        <rFont val="Calibri"/>
      </rPr>
      <t xml:space="preserve">- Ensure the </t>
    </r>
    <r>
      <rPr>
        <b/>
        <sz val="11"/>
        <color rgb="FF000000"/>
        <rFont val="Calibri"/>
      </rPr>
      <t>Action Trail</t>
    </r>
    <r>
      <rPr>
        <sz val="11"/>
        <color rgb="FF000000"/>
        <rFont val="Calibri"/>
      </rPr>
      <t xml:space="preserve"> are </t>
    </r>
    <r>
      <rPr>
        <b/>
        <sz val="11"/>
        <color rgb="FF000000"/>
        <rFont val="Calibri"/>
      </rPr>
      <t>Enabled</t>
    </r>
    <r>
      <rPr>
        <sz val="11"/>
        <color rgb="FF000000"/>
        <rFont val="Calibri"/>
      </rPr>
      <t xml:space="preserve"> under the </t>
    </r>
    <r>
      <rPr>
        <b/>
        <sz val="11"/>
        <color rgb="FF000000"/>
        <rFont val="Calibri"/>
      </rPr>
      <t>Access to Cloud Products &gt; Global Configuration</t>
    </r>
    <r>
      <rPr>
        <sz val="11"/>
        <color rgb="FF000000"/>
        <rFont val="Calibri"/>
      </rPr>
      <t xml:space="preserve"> page, and click </t>
    </r>
    <r>
      <rPr>
        <b/>
        <sz val="11"/>
        <color rgb="FF000000"/>
        <rFont val="Calibri"/>
      </rPr>
      <t>Central Project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Alerts</t>
    </r>
    <r>
      <rPr>
        <sz val="11"/>
        <color rgb="FF000000"/>
        <rFont val="Calibri"/>
      </rPr>
      <t>.</t>
    </r>
    <r>
      <rPr>
        <sz val="11"/>
        <color rgb="FF000000"/>
        <rFont val="Calibri"/>
      </rPr>
      <t xml:space="preserve">
</t>
    </r>
    <r>
      <rPr>
        <sz val="11"/>
        <color rgb="FF000000"/>
        <rFont val="Calibri"/>
      </rPr>
      <t>- Ensure below alert rule has been enabled and saved in the target actiontrail_log</t>
    </r>
    <r>
      <rPr>
        <sz val="11"/>
        <color rgb="FF000000"/>
        <rFont val="Calibri"/>
      </rPr>
      <t xml:space="preserve">
</t>
    </r>
    <r>
      <rPr>
        <sz val="11"/>
        <color rgb="FF006096"/>
        <rFont val="Roboto Condensed"/>
      </rPr>
      <t>"event.eventName": ConsoleSignin and "event.errorCode" : *  and not "event.errorCode" : "" | select count(1) as cnt</t>
    </r>
    <r>
      <rPr>
        <sz val="11"/>
        <color rgb="FF006096"/>
        <rFont val="Roboto Condensed"/>
      </rPr>
      <t xml:space="preserve">
</t>
    </r>
  </si>
  <si>
    <t>2.20</t>
  </si>
  <si>
    <r>
      <rPr>
        <sz val="11"/>
        <rFont val="Calibri"/>
      </rPr>
      <t>Ensure a log monitoring and alerts are set up for disabling or deletion of customer created CMKs</t>
    </r>
  </si>
  <si>
    <r>
      <rPr>
        <sz val="11"/>
        <color rgb="FF000000"/>
        <rFont val="Calibri"/>
      </rPr>
      <t>Perform the following to ensure the log monitoring and alerts are set up for disabling or scheduled deletion of customer created CMKs:</t>
    </r>
    <r>
      <rPr>
        <sz val="11"/>
        <color rgb="FF000000"/>
        <rFont val="Calibri"/>
      </rPr>
      <t xml:space="preserve">
</t>
    </r>
    <r>
      <rPr>
        <sz val="11"/>
        <color rgb="FF000000"/>
        <rFont val="Calibri"/>
      </rPr>
      <t xml:space="preserve">-  Logon to SLS Console </t>
    </r>
    <r>
      <rPr>
        <sz val="11"/>
        <color rgb="FF0000FF"/>
        <rFont val="Calibri"/>
      </rPr>
      <t>(https://sls.console.aliyun.com/)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Log Service Audit Service</t>
    </r>
    <r>
      <rPr>
        <sz val="11"/>
        <color rgb="FF000000"/>
        <rFont val="Calibri"/>
      </rPr>
      <t xml:space="preserve"> in the navigation pane.</t>
    </r>
    <r>
      <rPr>
        <sz val="11"/>
        <color rgb="FF000000"/>
        <rFont val="Calibri"/>
      </rPr>
      <t xml:space="preserve">
</t>
    </r>
    <r>
      <rPr>
        <sz val="11"/>
        <color rgb="FF000000"/>
        <rFont val="Calibri"/>
      </rPr>
      <t xml:space="preserve">-  Go to </t>
    </r>
    <r>
      <rPr>
        <b/>
        <sz val="11"/>
        <color rgb="FF000000"/>
        <rFont val="Calibri"/>
      </rPr>
      <t>Access to Cloud Products &gt; Global Configuration</t>
    </r>
    <r>
      <rPr>
        <sz val="11"/>
        <color rgb="FF000000"/>
        <rFont val="Calibri"/>
      </rPr>
      <t xml:space="preserve"> page.</t>
    </r>
    <r>
      <rPr>
        <sz val="11"/>
        <color rgb="FF000000"/>
        <rFont val="Calibri"/>
      </rPr>
      <t xml:space="preserve">
</t>
    </r>
    <r>
      <rPr>
        <sz val="11"/>
        <color rgb="FF000000"/>
        <rFont val="Calibri"/>
      </rPr>
      <t>a.	Select a location of project for logs.</t>
    </r>
    <r>
      <rPr>
        <sz val="11"/>
        <color rgb="FF000000"/>
        <rFont val="Calibri"/>
      </rPr>
      <t xml:space="preserve">
</t>
    </r>
    <r>
      <rPr>
        <sz val="11"/>
        <color rgb="FF000000"/>
        <rFont val="Calibri"/>
      </rPr>
      <t xml:space="preserve">b.	Check the </t>
    </r>
    <r>
      <rPr>
        <b/>
        <sz val="11"/>
        <color rgb="FF000000"/>
        <rFont val="Calibri"/>
      </rPr>
      <t>Action Trail</t>
    </r>
    <r>
      <rPr>
        <sz val="11"/>
        <color rgb="FF000000"/>
        <rFont val="Calibri"/>
      </rPr>
      <t xml:space="preserve"> and configure a proper days.</t>
    </r>
    <r>
      <rPr>
        <sz val="11"/>
        <color rgb="FF000000"/>
        <rFont val="Calibri"/>
      </rPr>
      <t xml:space="preserve">
</t>
    </r>
    <r>
      <rPr>
        <sz val="11"/>
        <color rgb="FF000000"/>
        <rFont val="Calibri"/>
      </rPr>
      <t xml:space="preserve">c.	Click </t>
    </r>
    <r>
      <rPr>
        <b/>
        <sz val="11"/>
        <color rgb="FF000000"/>
        <rFont val="Calibri"/>
      </rPr>
      <t>Save</t>
    </r>
    <r>
      <rPr>
        <sz val="11"/>
        <color rgb="FF000000"/>
        <rFont val="Calibri"/>
      </rPr>
      <t xml:space="preserve"> to save the changes.</t>
    </r>
    <r>
      <rPr>
        <sz val="11"/>
        <color rgb="FF000000"/>
        <rFont val="Calibri"/>
      </rPr>
      <t xml:space="preserve">
</t>
    </r>
    <r>
      <rPr>
        <sz val="11"/>
        <color rgb="FF000000"/>
        <rFont val="Calibri"/>
      </rPr>
      <t xml:space="preserve">-  Go to </t>
    </r>
    <r>
      <rPr>
        <b/>
        <sz val="11"/>
        <color rgb="FF000000"/>
        <rFont val="Calibri"/>
      </rPr>
      <t>Access to Cloud Products &gt; Global Configurations</t>
    </r>
    <r>
      <rPr>
        <sz val="11"/>
        <color rgb="FF000000"/>
        <rFont val="Calibri"/>
      </rPr>
      <t xml:space="preserve"> click </t>
    </r>
    <r>
      <rPr>
        <b/>
        <sz val="11"/>
        <color rgb="FF000000"/>
        <rFont val="Calibri"/>
      </rPr>
      <t>Central Project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Log Management &gt; Actiontrail Log</t>
    </r>
    <r>
      <rPr>
        <sz val="11"/>
        <color rgb="FF000000"/>
        <rFont val="Calibri"/>
      </rPr>
      <t>.</t>
    </r>
    <r>
      <rPr>
        <sz val="11"/>
        <color rgb="FF000000"/>
        <rFont val="Calibri"/>
      </rPr>
      <t xml:space="preserve">
</t>
    </r>
    <r>
      <rPr>
        <sz val="11"/>
        <color rgb="FF000000"/>
        <rFont val="Calibri"/>
      </rPr>
      <t>-  In the search/analytics console, input below query.</t>
    </r>
    <r>
      <rPr>
        <sz val="11"/>
        <color rgb="FF000000"/>
        <rFont val="Calibri"/>
      </rPr>
      <t xml:space="preserve">
</t>
    </r>
    <r>
      <rPr>
        <sz val="11"/>
        <color rgb="FF006096"/>
        <rFont val="Roboto Condensed"/>
      </rPr>
      <t>"event.serviceName": Kms and ("event.eventName": DisableKey or "event.eventName": ScheduleKeyDeletion or "event.eventName": DeleteKeyMaterial</t>
    </r>
    <r>
      <rPr>
        <sz val="11"/>
        <color rgb="FF006096"/>
        <rFont val="Roboto Condensed"/>
      </rPr>
      <t xml:space="preserve">
</t>
    </r>
    <r>
      <rPr>
        <sz val="11"/>
        <color rgb="FF000000"/>
        <rFont val="Calibri"/>
      </rPr>
      <t xml:space="preserve">
</t>
    </r>
    <r>
      <rPr>
        <sz val="11"/>
        <color rgb="FF000000"/>
        <rFont val="Calibri"/>
      </rPr>
      <t>- Create a dashboard and set alert for the query result</t>
    </r>
  </si>
  <si>
    <r>
      <rPr>
        <sz val="11"/>
        <color rgb="FF000000"/>
        <rFont val="Calibri"/>
      </rPr>
      <t>Real-time monitoring of API calls can be achieved by directing ActionTrail Logs to Log Service and establishing corresponding query and alarms. It is recommended that a query and alarm be established for customer created KMSs which have changed state to disabled or deletion.</t>
    </r>
  </si>
  <si>
    <r>
      <rPr>
        <sz val="11"/>
        <color rgb="FF000000"/>
        <rFont val="Calibri"/>
      </rPr>
      <t>Perform the following steps to ensure log monitoring and alerts are set for disabling or deletion of customer created CMKs.</t>
    </r>
    <r>
      <rPr>
        <sz val="11"/>
        <color rgb="FF000000"/>
        <rFont val="Calibri"/>
      </rPr>
      <t xml:space="preserve">
</t>
    </r>
    <r>
      <rPr>
        <sz val="11"/>
        <color rgb="FF000000"/>
        <rFont val="Calibri"/>
      </rPr>
      <t xml:space="preserve">- Logon to SLS Console </t>
    </r>
    <r>
      <rPr>
        <sz val="11"/>
        <color rgb="FF0000FF"/>
        <rFont val="Calibri"/>
      </rPr>
      <t>(https://sls.console.aliyun.com/)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Log Service Audit Service</t>
    </r>
    <r>
      <rPr>
        <sz val="11"/>
        <color rgb="FF000000"/>
        <rFont val="Calibri"/>
      </rPr>
      <t xml:space="preserve"> in the navigation pane to go to the </t>
    </r>
    <r>
      <rPr>
        <b/>
        <sz val="11"/>
        <color rgb="FF000000"/>
        <rFont val="Calibri"/>
      </rPr>
      <t>Log Service Audit Service</t>
    </r>
    <r>
      <rPr>
        <sz val="11"/>
        <color rgb="FF000000"/>
        <rFont val="Calibri"/>
      </rPr>
      <t xml:space="preserve"> page.</t>
    </r>
    <r>
      <rPr>
        <sz val="11"/>
        <color rgb="FF000000"/>
        <rFont val="Calibri"/>
      </rPr>
      <t xml:space="preserve">
</t>
    </r>
    <r>
      <rPr>
        <sz val="11"/>
        <color rgb="FF000000"/>
        <rFont val="Calibri"/>
      </rPr>
      <t xml:space="preserve">- Ensure the </t>
    </r>
    <r>
      <rPr>
        <b/>
        <sz val="11"/>
        <color rgb="FF000000"/>
        <rFont val="Calibri"/>
      </rPr>
      <t>Action Trail</t>
    </r>
    <r>
      <rPr>
        <sz val="11"/>
        <color rgb="FF000000"/>
        <rFont val="Calibri"/>
      </rPr>
      <t xml:space="preserve"> are </t>
    </r>
    <r>
      <rPr>
        <b/>
        <sz val="11"/>
        <color rgb="FF000000"/>
        <rFont val="Calibri"/>
      </rPr>
      <t>Enabled</t>
    </r>
    <r>
      <rPr>
        <sz val="11"/>
        <color rgb="FF000000"/>
        <rFont val="Calibri"/>
      </rPr>
      <t xml:space="preserve"> under the </t>
    </r>
    <r>
      <rPr>
        <b/>
        <sz val="11"/>
        <color rgb="FF000000"/>
        <rFont val="Calibri"/>
      </rPr>
      <t>Access to Cloud Products &gt; Global Configuration</t>
    </r>
    <r>
      <rPr>
        <sz val="11"/>
        <color rgb="FF000000"/>
        <rFont val="Calibri"/>
      </rPr>
      <t xml:space="preserve"> page, and click </t>
    </r>
    <r>
      <rPr>
        <b/>
        <sz val="11"/>
        <color rgb="FF000000"/>
        <rFont val="Calibri"/>
      </rPr>
      <t>Central Project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Alerts</t>
    </r>
    <r>
      <rPr>
        <sz val="11"/>
        <color rgb="FF000000"/>
        <rFont val="Calibri"/>
      </rPr>
      <t>.</t>
    </r>
    <r>
      <rPr>
        <sz val="11"/>
        <color rgb="FF000000"/>
        <rFont val="Calibri"/>
      </rPr>
      <t xml:space="preserve">
</t>
    </r>
    <r>
      <rPr>
        <sz val="11"/>
        <color rgb="FF000000"/>
        <rFont val="Calibri"/>
      </rPr>
      <t>- Ensure below alert rule has been enabled and saved in the target actiontrail_log</t>
    </r>
    <r>
      <rPr>
        <sz val="11"/>
        <color rgb="FF000000"/>
        <rFont val="Calibri"/>
      </rPr>
      <t xml:space="preserve">
</t>
    </r>
    <r>
      <rPr>
        <sz val="11"/>
        <color rgb="FF006096"/>
        <rFont val="Roboto Condensed"/>
      </rPr>
      <t>"event.serviceName": Kms and ("event.eventName": DisableKey or "event.eventName": ScheduleKeyDeletion or "event.eventName": DeleteKeyMaterial</t>
    </r>
    <r>
      <rPr>
        <sz val="11"/>
        <color rgb="FF006096"/>
        <rFont val="Roboto Condensed"/>
      </rPr>
      <t xml:space="preserve">
</t>
    </r>
  </si>
  <si>
    <t>2.21</t>
  </si>
  <si>
    <r>
      <rPr>
        <sz val="11"/>
        <rFont val="Calibri"/>
      </rPr>
      <t>Ensure a log monitoring and alerts are set up for OSS bucket policy changes</t>
    </r>
  </si>
  <si>
    <r>
      <rPr>
        <sz val="11"/>
        <color rgb="FF000000"/>
        <rFont val="Calibri"/>
      </rPr>
      <t>Perform the following to ensure the log monitoring and alerts are set up for OSS bucket policy changes.</t>
    </r>
    <r>
      <rPr>
        <sz val="11"/>
        <color rgb="FF000000"/>
        <rFont val="Calibri"/>
      </rPr>
      <t xml:space="preserve">
</t>
    </r>
    <r>
      <rPr>
        <sz val="11"/>
        <color rgb="FF000000"/>
        <rFont val="Calibri"/>
      </rPr>
      <t xml:space="preserve">-  Logon to SLS Console </t>
    </r>
    <r>
      <rPr>
        <sz val="11"/>
        <color rgb="FF0000FF"/>
        <rFont val="Calibri"/>
      </rPr>
      <t>(https://sls.console.aliyun.com/)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Log Service Audit Service</t>
    </r>
    <r>
      <rPr>
        <sz val="11"/>
        <color rgb="FF000000"/>
        <rFont val="Calibri"/>
      </rPr>
      <t xml:space="preserve"> in the navigation pane.</t>
    </r>
    <r>
      <rPr>
        <sz val="11"/>
        <color rgb="FF000000"/>
        <rFont val="Calibri"/>
      </rPr>
      <t xml:space="preserve">
</t>
    </r>
    <r>
      <rPr>
        <sz val="11"/>
        <color rgb="FF000000"/>
        <rFont val="Calibri"/>
      </rPr>
      <t xml:space="preserve">-  Go to </t>
    </r>
    <r>
      <rPr>
        <b/>
        <sz val="11"/>
        <color rgb="FF000000"/>
        <rFont val="Calibri"/>
      </rPr>
      <t>Access to Cloud Products &gt; Global Configuration</t>
    </r>
    <r>
      <rPr>
        <sz val="11"/>
        <color rgb="FF000000"/>
        <rFont val="Calibri"/>
      </rPr>
      <t xml:space="preserve"> page.</t>
    </r>
    <r>
      <rPr>
        <sz val="11"/>
        <color rgb="FF000000"/>
        <rFont val="Calibri"/>
      </rPr>
      <t xml:space="preserve">
</t>
    </r>
    <r>
      <rPr>
        <sz val="11"/>
        <color rgb="FF000000"/>
        <rFont val="Calibri"/>
      </rPr>
      <t>a.	Select a location of project for logs.</t>
    </r>
    <r>
      <rPr>
        <sz val="11"/>
        <color rgb="FF000000"/>
        <rFont val="Calibri"/>
      </rPr>
      <t xml:space="preserve">
</t>
    </r>
    <r>
      <rPr>
        <sz val="11"/>
        <color rgb="FF000000"/>
        <rFont val="Calibri"/>
      </rPr>
      <t xml:space="preserve">b.	Check the </t>
    </r>
    <r>
      <rPr>
        <b/>
        <sz val="11"/>
        <color rgb="FF000000"/>
        <rFont val="Calibri"/>
      </rPr>
      <t>Action Trail</t>
    </r>
    <r>
      <rPr>
        <sz val="11"/>
        <color rgb="FF000000"/>
        <rFont val="Calibri"/>
      </rPr>
      <t xml:space="preserve"> and configure a proper days.</t>
    </r>
    <r>
      <rPr>
        <sz val="11"/>
        <color rgb="FF000000"/>
        <rFont val="Calibri"/>
      </rPr>
      <t xml:space="preserve">
</t>
    </r>
    <r>
      <rPr>
        <sz val="11"/>
        <color rgb="FF000000"/>
        <rFont val="Calibri"/>
      </rPr>
      <t xml:space="preserve">c.	Click </t>
    </r>
    <r>
      <rPr>
        <b/>
        <sz val="11"/>
        <color rgb="FF000000"/>
        <rFont val="Calibri"/>
      </rPr>
      <t>Save</t>
    </r>
    <r>
      <rPr>
        <sz val="11"/>
        <color rgb="FF000000"/>
        <rFont val="Calibri"/>
      </rPr>
      <t xml:space="preserve"> to save the changes.</t>
    </r>
    <r>
      <rPr>
        <sz val="11"/>
        <color rgb="FF000000"/>
        <rFont val="Calibri"/>
      </rPr>
      <t xml:space="preserve">
</t>
    </r>
    <r>
      <rPr>
        <sz val="11"/>
        <color rgb="FF000000"/>
        <rFont val="Calibri"/>
      </rPr>
      <t xml:space="preserve">-  Go to </t>
    </r>
    <r>
      <rPr>
        <b/>
        <sz val="11"/>
        <color rgb="FF000000"/>
        <rFont val="Calibri"/>
      </rPr>
      <t>Access to Cloud Products &gt; Global Configurations</t>
    </r>
    <r>
      <rPr>
        <sz val="11"/>
        <color rgb="FF000000"/>
        <rFont val="Calibri"/>
      </rPr>
      <t xml:space="preserve"> click </t>
    </r>
    <r>
      <rPr>
        <b/>
        <sz val="11"/>
        <color rgb="FF000000"/>
        <rFont val="Calibri"/>
      </rPr>
      <t>Central Project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Log Management &gt; Actiontrail Log</t>
    </r>
    <r>
      <rPr>
        <sz val="11"/>
        <color rgb="FF000000"/>
        <rFont val="Calibri"/>
      </rPr>
      <t>.</t>
    </r>
    <r>
      <rPr>
        <sz val="11"/>
        <color rgb="FF000000"/>
        <rFont val="Calibri"/>
      </rPr>
      <t xml:space="preserve">
</t>
    </r>
    <r>
      <rPr>
        <sz val="11"/>
        <color rgb="FF000000"/>
        <rFont val="Calibri"/>
      </rPr>
      <t>-  In the search/analytics console, input below query.</t>
    </r>
    <r>
      <rPr>
        <sz val="11"/>
        <color rgb="FF000000"/>
        <rFont val="Calibri"/>
      </rPr>
      <t xml:space="preserve">
</t>
    </r>
    <r>
      <rPr>
        <sz val="11"/>
        <color rgb="FF006096"/>
        <rFont val="Roboto Condensed"/>
      </rPr>
      <t>"event.eventName": PutBucketLifecycle or "event.eventName": PutBucketPolicy or "event.eventName": PutBucketCors or "event.eventName": PutBucketEncryption or "event.eventName": PutBucketReplication or "event.eventName": DeleteBucketPolicy or "event.eventName": DeleteBucketCors or "event.eventName": DeleteBucketLifecycle or "event.eventName": DeleteBucketEncryption or "event.eventName": DeleteBucketReplication) | select bucket, count(1) as cnt</t>
    </r>
    <r>
      <rPr>
        <sz val="11"/>
        <color rgb="FF006096"/>
        <rFont val="Roboto Condensed"/>
      </rPr>
      <t xml:space="preserve">
</t>
    </r>
    <r>
      <rPr>
        <sz val="11"/>
        <color rgb="FF000000"/>
        <rFont val="Calibri"/>
      </rPr>
      <t xml:space="preserve">
</t>
    </r>
    <r>
      <rPr>
        <sz val="11"/>
        <color rgb="FF000000"/>
        <rFont val="Calibri"/>
      </rPr>
      <t>- Create a dashboard and set alert for the query result.</t>
    </r>
  </si>
  <si>
    <r>
      <rPr>
        <sz val="11"/>
        <color rgb="FF000000"/>
        <rFont val="Calibri"/>
      </rPr>
      <t>Real-time monitoring of API calls can be achieved by directing ActionTrail Logs to Log Service and establishing corresponding query and alarms. It is recommended that a query and alarm be established for changes to OSS bucket policies.</t>
    </r>
  </si>
  <si>
    <r>
      <rPr>
        <sz val="11"/>
        <color rgb="FF000000"/>
        <rFont val="Calibri"/>
      </rPr>
      <t>Perform the following steps to ensure log monitoring and alerts are set for OSS bucket policy changes.</t>
    </r>
    <r>
      <rPr>
        <sz val="11"/>
        <color rgb="FF000000"/>
        <rFont val="Calibri"/>
      </rPr>
      <t xml:space="preserve">
</t>
    </r>
    <r>
      <rPr>
        <sz val="11"/>
        <color rgb="FF000000"/>
        <rFont val="Calibri"/>
      </rPr>
      <t xml:space="preserve">- Logon to SLS Console </t>
    </r>
    <r>
      <rPr>
        <sz val="11"/>
        <color rgb="FF0000FF"/>
        <rFont val="Calibri"/>
      </rPr>
      <t>(https://sls.console.aliyun.com/)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Log Service Audit Service</t>
    </r>
    <r>
      <rPr>
        <sz val="11"/>
        <color rgb="FF000000"/>
        <rFont val="Calibri"/>
      </rPr>
      <t xml:space="preserve"> in the navigation pane to go to the </t>
    </r>
    <r>
      <rPr>
        <b/>
        <sz val="11"/>
        <color rgb="FF000000"/>
        <rFont val="Calibri"/>
      </rPr>
      <t>Log Service Audit Service</t>
    </r>
    <r>
      <rPr>
        <sz val="11"/>
        <color rgb="FF000000"/>
        <rFont val="Calibri"/>
      </rPr>
      <t xml:space="preserve"> page.</t>
    </r>
    <r>
      <rPr>
        <sz val="11"/>
        <color rgb="FF000000"/>
        <rFont val="Calibri"/>
      </rPr>
      <t xml:space="preserve">
</t>
    </r>
    <r>
      <rPr>
        <sz val="11"/>
        <color rgb="FF000000"/>
        <rFont val="Calibri"/>
      </rPr>
      <t xml:space="preserve">- Ensure the </t>
    </r>
    <r>
      <rPr>
        <b/>
        <sz val="11"/>
        <color rgb="FF000000"/>
        <rFont val="Calibri"/>
      </rPr>
      <t>Action Trail</t>
    </r>
    <r>
      <rPr>
        <sz val="11"/>
        <color rgb="FF000000"/>
        <rFont val="Calibri"/>
      </rPr>
      <t xml:space="preserve"> are </t>
    </r>
    <r>
      <rPr>
        <b/>
        <sz val="11"/>
        <color rgb="FF000000"/>
        <rFont val="Calibri"/>
      </rPr>
      <t>Enabled</t>
    </r>
    <r>
      <rPr>
        <sz val="11"/>
        <color rgb="FF000000"/>
        <rFont val="Calibri"/>
      </rPr>
      <t xml:space="preserve"> under the </t>
    </r>
    <r>
      <rPr>
        <b/>
        <sz val="11"/>
        <color rgb="FF000000"/>
        <rFont val="Calibri"/>
      </rPr>
      <t>Access to Cloud Products &gt; Global Configuration</t>
    </r>
    <r>
      <rPr>
        <sz val="11"/>
        <color rgb="FF000000"/>
        <rFont val="Calibri"/>
      </rPr>
      <t xml:space="preserve"> page, and click </t>
    </r>
    <r>
      <rPr>
        <b/>
        <sz val="11"/>
        <color rgb="FF000000"/>
        <rFont val="Calibri"/>
      </rPr>
      <t>Central Project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Alerts</t>
    </r>
    <r>
      <rPr>
        <sz val="11"/>
        <color rgb="FF000000"/>
        <rFont val="Calibri"/>
      </rPr>
      <t>.</t>
    </r>
    <r>
      <rPr>
        <sz val="11"/>
        <color rgb="FF000000"/>
        <rFont val="Calibri"/>
      </rPr>
      <t xml:space="preserve">
</t>
    </r>
    <r>
      <rPr>
        <sz val="11"/>
        <color rgb="FF000000"/>
        <rFont val="Calibri"/>
      </rPr>
      <t>- Ensure below alert rule has been enabled and saved in the target actiontrail_log</t>
    </r>
    <r>
      <rPr>
        <sz val="11"/>
        <color rgb="FF000000"/>
        <rFont val="Calibri"/>
      </rPr>
      <t xml:space="preserve">
</t>
    </r>
    <r>
      <rPr>
        <sz val="11"/>
        <color rgb="FF006096"/>
        <rFont val="Roboto Condensed"/>
      </rPr>
      <t>"event.eventName": PutBucketLifecycle or "event.eventName": PutBucketPolicy or "event.eventName": PutBucketCors or "event.eventName": PutBucketEncryption or "event.eventName": PutBucketReplication or "event.eventName": DeleteBucketPolicy or "event.eventName": DeleteBucketCors or "event.eventName": DeleteBucketLifecycle or "event.eventName": DeleteBucketEncryption or "event.eventName": DeleteBucketReplication) | select bucket, count(1) as cnt</t>
    </r>
    <r>
      <rPr>
        <sz val="11"/>
        <color rgb="FF006096"/>
        <rFont val="Roboto Condensed"/>
      </rPr>
      <t xml:space="preserve">
</t>
    </r>
  </si>
  <si>
    <t>2.22</t>
  </si>
  <si>
    <r>
      <rPr>
        <sz val="11"/>
        <rFont val="Calibri"/>
      </rPr>
      <t>Ensure a log monitoring and alerts are set up for security group changes</t>
    </r>
  </si>
  <si>
    <r>
      <rPr>
        <sz val="11"/>
        <color rgb="FF000000"/>
        <rFont val="Calibri"/>
      </rPr>
      <t>Perform the following to ensure the log monitoring and alerts are set up for security group changes。</t>
    </r>
    <r>
      <rPr>
        <sz val="11"/>
        <color rgb="FF000000"/>
        <rFont val="Calibri"/>
      </rPr>
      <t xml:space="preserve">
</t>
    </r>
    <r>
      <rPr>
        <sz val="11"/>
        <color rgb="FF000000"/>
        <rFont val="Calibri"/>
      </rPr>
      <t xml:space="preserve">-  Logon to SLS Console </t>
    </r>
    <r>
      <rPr>
        <sz val="11"/>
        <color rgb="FF0000FF"/>
        <rFont val="Calibri"/>
      </rPr>
      <t>(https://sls.console.aliyun.com/)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Log Service Audit Service</t>
    </r>
    <r>
      <rPr>
        <sz val="11"/>
        <color rgb="FF000000"/>
        <rFont val="Calibri"/>
      </rPr>
      <t xml:space="preserve"> in the navigation pane.</t>
    </r>
    <r>
      <rPr>
        <sz val="11"/>
        <color rgb="FF000000"/>
        <rFont val="Calibri"/>
      </rPr>
      <t xml:space="preserve">
</t>
    </r>
    <r>
      <rPr>
        <sz val="11"/>
        <color rgb="FF000000"/>
        <rFont val="Calibri"/>
      </rPr>
      <t xml:space="preserve">-  Go to </t>
    </r>
    <r>
      <rPr>
        <b/>
        <sz val="11"/>
        <color rgb="FF000000"/>
        <rFont val="Calibri"/>
      </rPr>
      <t>Access to Cloud Products &gt; Global Configuration</t>
    </r>
    <r>
      <rPr>
        <sz val="11"/>
        <color rgb="FF000000"/>
        <rFont val="Calibri"/>
      </rPr>
      <t xml:space="preserve"> page.</t>
    </r>
    <r>
      <rPr>
        <sz val="11"/>
        <color rgb="FF000000"/>
        <rFont val="Calibri"/>
      </rPr>
      <t xml:space="preserve">
</t>
    </r>
    <r>
      <rPr>
        <sz val="11"/>
        <color rgb="FF000000"/>
        <rFont val="Calibri"/>
      </rPr>
      <t>a.	Select a location of project for logs.</t>
    </r>
    <r>
      <rPr>
        <sz val="11"/>
        <color rgb="FF000000"/>
        <rFont val="Calibri"/>
      </rPr>
      <t xml:space="preserve">
</t>
    </r>
    <r>
      <rPr>
        <sz val="11"/>
        <color rgb="FF000000"/>
        <rFont val="Calibri"/>
      </rPr>
      <t xml:space="preserve">b.	Check the </t>
    </r>
    <r>
      <rPr>
        <b/>
        <sz val="11"/>
        <color rgb="FF000000"/>
        <rFont val="Calibri"/>
      </rPr>
      <t>Action Trail</t>
    </r>
    <r>
      <rPr>
        <sz val="11"/>
        <color rgb="FF000000"/>
        <rFont val="Calibri"/>
      </rPr>
      <t xml:space="preserve"> and configure a proper days.</t>
    </r>
    <r>
      <rPr>
        <sz val="11"/>
        <color rgb="FF000000"/>
        <rFont val="Calibri"/>
      </rPr>
      <t xml:space="preserve">
</t>
    </r>
    <r>
      <rPr>
        <sz val="11"/>
        <color rgb="FF000000"/>
        <rFont val="Calibri"/>
      </rPr>
      <t xml:space="preserve">c.	Click </t>
    </r>
    <r>
      <rPr>
        <b/>
        <sz val="11"/>
        <color rgb="FF000000"/>
        <rFont val="Calibri"/>
      </rPr>
      <t>Save</t>
    </r>
    <r>
      <rPr>
        <sz val="11"/>
        <color rgb="FF000000"/>
        <rFont val="Calibri"/>
      </rPr>
      <t xml:space="preserve"> to save the changes.</t>
    </r>
    <r>
      <rPr>
        <sz val="11"/>
        <color rgb="FF000000"/>
        <rFont val="Calibri"/>
      </rPr>
      <t xml:space="preserve">
</t>
    </r>
    <r>
      <rPr>
        <sz val="11"/>
        <color rgb="FF000000"/>
        <rFont val="Calibri"/>
      </rPr>
      <t xml:space="preserve">-  Go to </t>
    </r>
    <r>
      <rPr>
        <b/>
        <sz val="11"/>
        <color rgb="FF000000"/>
        <rFont val="Calibri"/>
      </rPr>
      <t>Access to Cloud Products &gt; Global Configurations</t>
    </r>
    <r>
      <rPr>
        <sz val="11"/>
        <color rgb="FF000000"/>
        <rFont val="Calibri"/>
      </rPr>
      <t xml:space="preserve"> click </t>
    </r>
    <r>
      <rPr>
        <b/>
        <sz val="11"/>
        <color rgb="FF000000"/>
        <rFont val="Calibri"/>
      </rPr>
      <t>Central Project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Log Management &gt; Actiontrail Log</t>
    </r>
    <r>
      <rPr>
        <sz val="11"/>
        <color rgb="FF000000"/>
        <rFont val="Calibri"/>
      </rPr>
      <t>.</t>
    </r>
    <r>
      <rPr>
        <sz val="11"/>
        <color rgb="FF000000"/>
        <rFont val="Calibri"/>
      </rPr>
      <t xml:space="preserve">
</t>
    </r>
    <r>
      <rPr>
        <sz val="11"/>
        <color rgb="FF000000"/>
        <rFont val="Calibri"/>
      </rPr>
      <t>-  In the search/analytics console, input below query.</t>
    </r>
    <r>
      <rPr>
        <sz val="11"/>
        <color rgb="FF000000"/>
        <rFont val="Calibri"/>
      </rPr>
      <t xml:space="preserve">
</t>
    </r>
    <r>
      <rPr>
        <sz val="11"/>
        <color rgb="FF006096"/>
        <rFont val="Roboto Condensed"/>
      </rPr>
      <t>(event_name: CreateSecurityGroup or event_name: AuthorizeSecurityGroup or event_name: AuthorizeSecurityGroupEgress or event_name: RevokeSecurityGroup or event_name: RevokeSecurityGroupEgress or event_name: JoinSecurityGroup or event_name: LeaveSecurityGroup or event_name: DeleteSecurityGroup or event_name: ModifySecurityGroupPolicy) | select count(1) as cnt</t>
    </r>
    <r>
      <rPr>
        <sz val="11"/>
        <color rgb="FF006096"/>
        <rFont val="Roboto Condensed"/>
      </rPr>
      <t xml:space="preserve">
</t>
    </r>
    <r>
      <rPr>
        <sz val="11"/>
        <color rgb="FF000000"/>
        <rFont val="Calibri"/>
      </rPr>
      <t xml:space="preserve">
</t>
    </r>
    <r>
      <rPr>
        <sz val="11"/>
        <color rgb="FF000000"/>
        <rFont val="Calibri"/>
      </rPr>
      <t>- Create a dashboard and set alert for the query result.</t>
    </r>
  </si>
  <si>
    <r>
      <rPr>
        <sz val="11"/>
        <color rgb="FF000000"/>
        <rFont val="Calibri"/>
      </rPr>
      <t>Real-time monitoring of API calls can be achieved by directing ActionTrail Logs to Log Service and establishing corresponding query and alarms. Security Groups are a stateful packet filter that controls ingress and egress traffic within a VPC. It is recommended that a query and alarm be established changes to Security Groups.</t>
    </r>
  </si>
  <si>
    <r>
      <rPr>
        <sz val="11"/>
        <color rgb="FF000000"/>
        <rFont val="Calibri"/>
      </rPr>
      <t>Perform the following steps to ensure log monitoring and alerts are set for security group changes.</t>
    </r>
    <r>
      <rPr>
        <sz val="11"/>
        <color rgb="FF000000"/>
        <rFont val="Calibri"/>
      </rPr>
      <t xml:space="preserve">
</t>
    </r>
    <r>
      <rPr>
        <sz val="11"/>
        <color rgb="FF000000"/>
        <rFont val="Calibri"/>
      </rPr>
      <t xml:space="preserve">- Logon to SLS Console </t>
    </r>
    <r>
      <rPr>
        <sz val="11"/>
        <color rgb="FF0000FF"/>
        <rFont val="Calibri"/>
      </rPr>
      <t>(https://sls.console.aliyun.com/)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Log Service Audit Service</t>
    </r>
    <r>
      <rPr>
        <sz val="11"/>
        <color rgb="FF000000"/>
        <rFont val="Calibri"/>
      </rPr>
      <t xml:space="preserve"> in the navigation pane to go to the </t>
    </r>
    <r>
      <rPr>
        <b/>
        <sz val="11"/>
        <color rgb="FF000000"/>
        <rFont val="Calibri"/>
      </rPr>
      <t>Log Service Audit Service</t>
    </r>
    <r>
      <rPr>
        <sz val="11"/>
        <color rgb="FF000000"/>
        <rFont val="Calibri"/>
      </rPr>
      <t xml:space="preserve"> page.</t>
    </r>
    <r>
      <rPr>
        <sz val="11"/>
        <color rgb="FF000000"/>
        <rFont val="Calibri"/>
      </rPr>
      <t xml:space="preserve">
</t>
    </r>
    <r>
      <rPr>
        <sz val="11"/>
        <color rgb="FF000000"/>
        <rFont val="Calibri"/>
      </rPr>
      <t xml:space="preserve">- Ensure the </t>
    </r>
    <r>
      <rPr>
        <b/>
        <sz val="11"/>
        <color rgb="FF000000"/>
        <rFont val="Calibri"/>
      </rPr>
      <t>Action Trail</t>
    </r>
    <r>
      <rPr>
        <sz val="11"/>
        <color rgb="FF000000"/>
        <rFont val="Calibri"/>
      </rPr>
      <t xml:space="preserve"> are </t>
    </r>
    <r>
      <rPr>
        <b/>
        <sz val="11"/>
        <color rgb="FF000000"/>
        <rFont val="Calibri"/>
      </rPr>
      <t>Enabled</t>
    </r>
    <r>
      <rPr>
        <sz val="11"/>
        <color rgb="FF000000"/>
        <rFont val="Calibri"/>
      </rPr>
      <t xml:space="preserve"> under the </t>
    </r>
    <r>
      <rPr>
        <b/>
        <sz val="11"/>
        <color rgb="FF000000"/>
        <rFont val="Calibri"/>
      </rPr>
      <t>Access to Cloud Products &gt; Global Configuration</t>
    </r>
    <r>
      <rPr>
        <sz val="11"/>
        <color rgb="FF000000"/>
        <rFont val="Calibri"/>
      </rPr>
      <t xml:space="preserve"> page, and click </t>
    </r>
    <r>
      <rPr>
        <b/>
        <sz val="11"/>
        <color rgb="FF000000"/>
        <rFont val="Calibri"/>
      </rPr>
      <t>Central Project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Alerts</t>
    </r>
    <r>
      <rPr>
        <sz val="11"/>
        <color rgb="FF000000"/>
        <rFont val="Calibri"/>
      </rPr>
      <t>.</t>
    </r>
    <r>
      <rPr>
        <sz val="11"/>
        <color rgb="FF000000"/>
        <rFont val="Calibri"/>
      </rPr>
      <t xml:space="preserve">
</t>
    </r>
    <r>
      <rPr>
        <sz val="11"/>
        <color rgb="FF000000"/>
        <rFont val="Calibri"/>
      </rPr>
      <t>- Ensure below alert rule has been enabled and saved in the target actiontrail_log</t>
    </r>
    <r>
      <rPr>
        <sz val="11"/>
        <color rgb="FF000000"/>
        <rFont val="Calibri"/>
      </rPr>
      <t xml:space="preserve">
</t>
    </r>
    <r>
      <rPr>
        <sz val="11"/>
        <color rgb="FF006096"/>
        <rFont val="Roboto Condensed"/>
      </rPr>
      <t>(event_name: CreateSecurityGroup or event_name: AuthorizeSecurityGroup or event_name: AuthorizeSecurityGroupEgress or event_name: RevokeSecurityGroup or event_name: RevokeSecurityGroupEgress or event_name: JoinSecurityGroup or event_name: LeaveSecurityGroup or event_name: DeleteSecurityGroup or event_name: ModifySecurityGroupPolicy) | select count(1) as cnt</t>
    </r>
    <r>
      <rPr>
        <sz val="11"/>
        <color rgb="FF006096"/>
        <rFont val="Roboto Condensed"/>
      </rPr>
      <t xml:space="preserve">
</t>
    </r>
  </si>
  <si>
    <t>2.23</t>
  </si>
  <si>
    <r>
      <rPr>
        <sz val="11"/>
        <rFont val="Calibri"/>
      </rPr>
      <t>Ensure that Logstore data retention period is set 365 days or greater</t>
    </r>
  </si>
  <si>
    <r>
      <rPr>
        <sz val="11"/>
        <color rgb="FF000000"/>
        <rFont val="Calibri"/>
      </rPr>
      <t>Perform below steps to ensure the log retention is set to 365 days or greater.</t>
    </r>
    <r>
      <rPr>
        <sz val="11"/>
        <color rgb="FF000000"/>
        <rFont val="Calibri"/>
      </rPr>
      <t xml:space="preserve">
</t>
    </r>
    <r>
      <rPr>
        <sz val="11"/>
        <color rgb="FF000000"/>
        <rFont val="Calibri"/>
      </rPr>
      <t xml:space="preserve">- Logon to SLS Console </t>
    </r>
    <r>
      <rPr>
        <sz val="11"/>
        <color rgb="FF0000FF"/>
        <rFont val="Calibri"/>
      </rPr>
      <t>(https://sls.console.aliyun.com/)</t>
    </r>
    <r>
      <rPr>
        <sz val="11"/>
        <color rgb="FF000000"/>
        <rFont val="Calibri"/>
      </rPr>
      <t>.</t>
    </r>
    <r>
      <rPr>
        <sz val="11"/>
        <color rgb="FF000000"/>
        <rFont val="Calibri"/>
      </rPr>
      <t xml:space="preserve">
</t>
    </r>
    <r>
      <rPr>
        <sz val="11"/>
        <color rgb="FF000000"/>
        <rFont val="Calibri"/>
      </rPr>
      <t xml:space="preserve">- Find the project in the </t>
    </r>
    <r>
      <rPr>
        <b/>
        <sz val="11"/>
        <color rgb="FF000000"/>
        <rFont val="Calibri"/>
      </rPr>
      <t>Projects</t>
    </r>
    <r>
      <rPr>
        <sz val="11"/>
        <color rgb="FF000000"/>
        <rFont val="Calibri"/>
      </rPr>
      <t xml:space="preserve"> section, and then click the target project name.</t>
    </r>
    <r>
      <rPr>
        <sz val="11"/>
        <color rgb="FF000000"/>
        <rFont val="Calibri"/>
      </rPr>
      <t xml:space="preserve">
</t>
    </r>
    <r>
      <rPr>
        <sz val="11"/>
        <color rgb="FF000000"/>
        <rFont val="Calibri"/>
      </rPr>
      <t xml:space="preserve">- On the page that appears, click </t>
    </r>
    <r>
      <rPr>
        <b/>
        <sz val="11"/>
        <color rgb="FF000000"/>
        <rFont val="Calibri"/>
      </rPr>
      <t>Modify a Logstore</t>
    </r>
    <r>
      <rPr>
        <sz val="11"/>
        <color rgb="FF000000"/>
        <rFont val="Calibri"/>
      </rPr>
      <t xml:space="preserve"> icon next to the Logstore, and then choose </t>
    </r>
    <r>
      <rPr>
        <b/>
        <sz val="11"/>
        <color rgb="FF000000"/>
        <rFont val="Calibri"/>
      </rPr>
      <t>Modify</t>
    </r>
    <r>
      <rPr>
        <sz val="11"/>
        <color rgb="FF000000"/>
        <rFont val="Calibri"/>
      </rPr>
      <t>.</t>
    </r>
    <r>
      <rPr>
        <sz val="11"/>
        <color rgb="FF000000"/>
        <rFont val="Calibri"/>
      </rPr>
      <t xml:space="preserve">
</t>
    </r>
    <r>
      <rPr>
        <sz val="11"/>
        <color rgb="FF000000"/>
        <rFont val="Calibri"/>
      </rPr>
      <t xml:space="preserve">- On the page that appears, click </t>
    </r>
    <r>
      <rPr>
        <b/>
        <sz val="11"/>
        <color rgb="FF000000"/>
        <rFont val="Calibri"/>
      </rPr>
      <t>Modify</t>
    </r>
    <r>
      <rPr>
        <sz val="11"/>
        <color rgb="FF000000"/>
        <rFont val="Calibri"/>
      </rPr>
      <t xml:space="preserve">, modify the </t>
    </r>
    <r>
      <rPr>
        <b/>
        <sz val="11"/>
        <color rgb="FF000000"/>
        <rFont val="Calibri"/>
      </rPr>
      <t>Data Retention Period</t>
    </r>
    <r>
      <rPr>
        <sz val="11"/>
        <color rgb="FF000000"/>
        <rFont val="Calibri"/>
      </rPr>
      <t xml:space="preserve">, to 365 or greater and then click </t>
    </r>
    <r>
      <rPr>
        <b/>
        <sz val="11"/>
        <color rgb="FF000000"/>
        <rFont val="Calibri"/>
      </rPr>
      <t>Save</t>
    </r>
    <r>
      <rPr>
        <sz val="11"/>
        <color rgb="FF000000"/>
        <rFont val="Calibri"/>
      </rPr>
      <t>.</t>
    </r>
  </si>
  <si>
    <r>
      <rPr>
        <sz val="11"/>
        <color rgb="FF000000"/>
        <rFont val="Calibri"/>
      </rPr>
      <t>Ensure Activity Log Retention is set for 365 days or greater</t>
    </r>
  </si>
  <si>
    <r>
      <rPr>
        <sz val="11"/>
        <color rgb="FF000000"/>
        <rFont val="Calibri"/>
      </rPr>
      <t>Perform below steps to ensure the log retention is set to 365 days or greater.</t>
    </r>
    <r>
      <rPr>
        <sz val="11"/>
        <color rgb="FF000000"/>
        <rFont val="Calibri"/>
      </rPr>
      <t xml:space="preserve">
</t>
    </r>
    <r>
      <rPr>
        <sz val="11"/>
        <color rgb="FF000000"/>
        <rFont val="Calibri"/>
      </rPr>
      <t xml:space="preserve">- Logon to SLS Console </t>
    </r>
    <r>
      <rPr>
        <sz val="11"/>
        <color rgb="FF0000FF"/>
        <rFont val="Calibri"/>
      </rPr>
      <t>(https://sls.console.aliyun.com/)</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Projects</t>
    </r>
    <r>
      <rPr>
        <sz val="11"/>
        <color rgb="FF000000"/>
        <rFont val="Calibri"/>
      </rPr>
      <t xml:space="preserve"> section, click the target project name. On the page that appears, click the plus sign (</t>
    </r>
    <r>
      <rPr>
        <b/>
        <sz val="11"/>
        <color rgb="FF000000"/>
        <rFont val="Calibri"/>
      </rPr>
      <t>+</t>
    </r>
    <r>
      <rPr>
        <sz val="11"/>
        <color rgb="FF000000"/>
        <rFont val="Calibri"/>
      </rPr>
      <t>) next to the search box.</t>
    </r>
    <r>
      <rPr>
        <sz val="11"/>
        <color rgb="FF000000"/>
        <rFont val="Calibri"/>
      </rPr>
      <t xml:space="preserve">
</t>
    </r>
    <r>
      <rPr>
        <sz val="11"/>
        <color rgb="FF000000"/>
        <rFont val="Calibri"/>
      </rPr>
      <t xml:space="preserve">- In the dialog box that appears, check whether the </t>
    </r>
    <r>
      <rPr>
        <b/>
        <sz val="11"/>
        <color rgb="FF000000"/>
        <rFont val="Calibri"/>
      </rPr>
      <t>Permanent Storage</t>
    </r>
    <r>
      <rPr>
        <sz val="11"/>
        <color rgb="FF000000"/>
        <rFont val="Calibri"/>
      </rPr>
      <t xml:space="preserve"> is turned on, which means the log data will be stored permanently, or else</t>
    </r>
    <r>
      <rPr>
        <sz val="11"/>
        <color rgb="FF000000"/>
        <rFont val="Calibri"/>
      </rPr>
      <t xml:space="preserve">
</t>
    </r>
    <r>
      <rPr>
        <sz val="11"/>
        <color rgb="FF000000"/>
        <rFont val="Calibri"/>
      </rPr>
      <t xml:space="preserve">- Ensure the </t>
    </r>
    <r>
      <rPr>
        <b/>
        <sz val="11"/>
        <color rgb="FF000000"/>
        <rFont val="Calibri"/>
      </rPr>
      <t>Data Retention Period</t>
    </r>
    <r>
      <rPr>
        <sz val="11"/>
        <color rgb="FF000000"/>
        <rFont val="Calibri"/>
      </rPr>
      <t xml:space="preserve"> is set to 365 or greater.</t>
    </r>
  </si>
  <si>
    <r>
      <rPr>
        <sz val="11"/>
        <color rgb="FF000000"/>
        <rFont val="Calibri"/>
      </rPr>
      <t>The Permanent Storage is turned off by default.</t>
    </r>
  </si>
  <si>
    <t>Networking</t>
  </si>
  <si>
    <t>3.1</t>
  </si>
  <si>
    <r>
      <rPr>
        <sz val="11"/>
        <rFont val="Calibri"/>
      </rPr>
      <t>Ensure legacy networks does not exist</t>
    </r>
  </si>
  <si>
    <r>
      <rPr>
        <sz val="11"/>
        <color rgb="FF000000"/>
        <rFont val="Calibri"/>
      </rPr>
      <t xml:space="preserve">- Logon to ECS Console </t>
    </r>
    <r>
      <rPr>
        <sz val="11"/>
        <color rgb="FF0000FF"/>
        <rFont val="Calibri"/>
      </rPr>
      <t>(https://ecs.console.aliyun.com/)</t>
    </r>
    <r>
      <rPr>
        <sz val="11"/>
        <color rgb="FF000000"/>
        <rFont val="Calibri"/>
      </rPr>
      <t xml:space="preserve">
</t>
    </r>
    <r>
      <rPr>
        <sz val="11"/>
        <color rgb="FF000000"/>
        <rFont val="Calibri"/>
      </rPr>
      <t xml:space="preserve">- In the left-side navigation pane, choose </t>
    </r>
    <r>
      <rPr>
        <b/>
        <sz val="11"/>
        <color rgb="FF000000"/>
        <rFont val="Calibri"/>
      </rPr>
      <t>Instance &amp; Image</t>
    </r>
    <r>
      <rPr>
        <sz val="11"/>
        <color rgb="FF000000"/>
        <rFont val="Calibri"/>
      </rPr>
      <t xml:space="preserve"> &gt; </t>
    </r>
    <r>
      <rPr>
        <b/>
        <sz val="11"/>
        <color rgb="FF000000"/>
        <rFont val="Calibri"/>
      </rPr>
      <t>Instances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 Instance</t>
    </r>
    <r>
      <rPr>
        <sz val="11"/>
        <color rgb="FF000000"/>
        <rFont val="Calibri"/>
      </rPr>
      <t>.</t>
    </r>
    <r>
      <rPr>
        <sz val="11"/>
        <color rgb="FF000000"/>
        <rFont val="Calibri"/>
      </rPr>
      <t xml:space="preserve">
</t>
    </r>
    <r>
      <rPr>
        <sz val="11"/>
        <color rgb="FF000000"/>
        <rFont val="Calibri"/>
      </rPr>
      <t xml:space="preserve">- Specify the basic instance information required by following the instruction and click </t>
    </r>
    <r>
      <rPr>
        <b/>
        <sz val="11"/>
        <color rgb="FF000000"/>
        <rFont val="Calibri"/>
      </rPr>
      <t>Next: Networking</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Network Type</t>
    </r>
    <r>
      <rPr>
        <sz val="11"/>
        <color rgb="FF000000"/>
        <rFont val="Calibri"/>
      </rPr>
      <t xml:space="preserve"> of </t>
    </r>
    <r>
      <rPr>
        <b/>
        <sz val="11"/>
        <color rgb="FF000000"/>
        <rFont val="Calibri"/>
      </rPr>
      <t>VPC</t>
    </r>
    <r>
      <rPr>
        <sz val="11"/>
        <color rgb="FF000000"/>
        <rFont val="Calibri"/>
      </rPr>
      <t>.</t>
    </r>
  </si>
  <si>
    <r>
      <rPr>
        <sz val="11"/>
        <color rgb="FF000000"/>
        <rFont val="Calibri"/>
      </rPr>
      <t>In order to prevent use of legacy networks, ECS instances should not have a legacy network configured.</t>
    </r>
  </si>
  <si>
    <r>
      <rPr>
        <sz val="11"/>
        <color rgb="FF000000"/>
        <rFont val="Calibri"/>
      </rPr>
      <t xml:space="preserve">- Logon to ECS Console </t>
    </r>
    <r>
      <rPr>
        <sz val="11"/>
        <color rgb="FF0000FF"/>
        <rFont val="Calibri"/>
      </rPr>
      <t>(https://ecs.console.aliyun.com/)</t>
    </r>
    <r>
      <rPr>
        <sz val="11"/>
        <color rgb="FF000000"/>
        <rFont val="Calibri"/>
      </rPr>
      <t xml:space="preserve">
</t>
    </r>
    <r>
      <rPr>
        <sz val="11"/>
        <color rgb="FF000000"/>
        <rFont val="Calibri"/>
      </rPr>
      <t xml:space="preserve">- In the left-side navigation pane, choose </t>
    </r>
    <r>
      <rPr>
        <b/>
        <sz val="11"/>
        <color rgb="FF000000"/>
        <rFont val="Calibri"/>
      </rPr>
      <t>Instance &amp; Image</t>
    </r>
    <r>
      <rPr>
        <sz val="11"/>
        <color rgb="FF000000"/>
        <rFont val="Calibri"/>
      </rPr>
      <t xml:space="preserve"> &gt; </t>
    </r>
    <r>
      <rPr>
        <b/>
        <sz val="11"/>
        <color rgb="FF000000"/>
        <rFont val="Calibri"/>
      </rPr>
      <t>Instances</t>
    </r>
    <r>
      <rPr>
        <sz val="11"/>
        <color rgb="FF000000"/>
        <rFont val="Calibri"/>
      </rPr>
      <t>.</t>
    </r>
    <r>
      <rPr>
        <sz val="11"/>
        <color rgb="FF000000"/>
        <rFont val="Calibri"/>
      </rPr>
      <t xml:space="preserve">
</t>
    </r>
    <r>
      <rPr>
        <sz val="11"/>
        <color rgb="FF000000"/>
        <rFont val="Calibri"/>
      </rPr>
      <t xml:space="preserve">- Check all ECS instances to ensure the </t>
    </r>
    <r>
      <rPr>
        <b/>
        <sz val="11"/>
        <color rgb="FF000000"/>
        <rFont val="Calibri"/>
      </rPr>
      <t>Network Type</t>
    </r>
    <r>
      <rPr>
        <sz val="11"/>
        <color rgb="FF000000"/>
        <rFont val="Calibri"/>
      </rPr>
      <t xml:space="preserve"> is not </t>
    </r>
    <r>
      <rPr>
        <b/>
        <sz val="11"/>
        <color rgb="FF000000"/>
        <rFont val="Calibri"/>
      </rPr>
      <t>classic</t>
    </r>
  </si>
  <si>
    <r>
      <rPr>
        <sz val="11"/>
        <color rgb="FF000000"/>
        <rFont val="Calibri"/>
      </rPr>
      <t>By default the ECS are created with VPC Network Type.</t>
    </r>
  </si>
  <si>
    <t>3.2</t>
  </si>
  <si>
    <r>
      <rPr>
        <sz val="11"/>
        <rFont val="Calibri"/>
      </rPr>
      <t>Ensure that SSH access is restricted from the internet</t>
    </r>
  </si>
  <si>
    <r>
      <rPr>
        <sz val="11"/>
        <color rgb="FF000000"/>
        <rFont val="Calibri"/>
      </rPr>
      <t xml:space="preserve">- Logon to ECS Console </t>
    </r>
    <r>
      <rPr>
        <sz val="11"/>
        <color rgb="FF0000FF"/>
        <rFont val="Calibri"/>
      </rPr>
      <t>(https://ecs.console.aliyun.com/)</t>
    </r>
    <r>
      <rPr>
        <sz val="11"/>
        <color rgb="FF000000"/>
        <rFont val="Calibri"/>
      </rPr>
      <t xml:space="preserve">
</t>
    </r>
    <r>
      <rPr>
        <sz val="11"/>
        <color rgb="FF000000"/>
        <rFont val="Calibri"/>
      </rPr>
      <t xml:space="preserve">- Go to </t>
    </r>
    <r>
      <rPr>
        <b/>
        <sz val="11"/>
        <color rgb="FF000000"/>
        <rFont val="Calibri"/>
      </rPr>
      <t>Security Group</t>
    </r>
    <r>
      <rPr>
        <sz val="11"/>
        <color rgb="FF000000"/>
        <rFont val="Calibri"/>
      </rPr>
      <t xml:space="preserve">
</t>
    </r>
    <r>
      <rPr>
        <sz val="11"/>
        <color rgb="FF000000"/>
        <rFont val="Calibri"/>
      </rPr>
      <t xml:space="preserve">- Find the </t>
    </r>
    <r>
      <rPr>
        <b/>
        <sz val="11"/>
        <color rgb="FF000000"/>
        <rFont val="Calibri"/>
      </rPr>
      <t>Security Group</t>
    </r>
    <r>
      <rPr>
        <sz val="11"/>
        <color rgb="FF000000"/>
        <rFont val="Calibri"/>
      </rPr>
      <t xml:space="preserve"> you want to modify</t>
    </r>
    <r>
      <rPr>
        <sz val="11"/>
        <color rgb="FF000000"/>
        <rFont val="Calibri"/>
      </rPr>
      <t xml:space="preserve">
</t>
    </r>
    <r>
      <rPr>
        <sz val="11"/>
        <color rgb="FF000000"/>
        <rFont val="Calibri"/>
      </rPr>
      <t xml:space="preserve">- Modify </t>
    </r>
    <r>
      <rPr>
        <b/>
        <sz val="11"/>
        <color rgb="FF000000"/>
        <rFont val="Calibri"/>
      </rPr>
      <t>Source IP</t>
    </r>
    <r>
      <rPr>
        <sz val="11"/>
        <color rgb="FF000000"/>
        <rFont val="Calibri"/>
      </rPr>
      <t xml:space="preserve"> range to </t>
    </r>
    <r>
      <rPr>
        <b/>
        <sz val="11"/>
        <color rgb="FF000000"/>
        <rFont val="Calibri"/>
      </rPr>
      <t>specific IP</t>
    </r>
    <r>
      <rPr>
        <sz val="11"/>
        <color rgb="FF000000"/>
        <rFont val="Calibri"/>
      </rPr>
      <t xml:space="preserve">
</t>
    </r>
    <r>
      <rPr>
        <sz val="11"/>
        <color rgb="FF000000"/>
        <rFont val="Calibri"/>
      </rPr>
      <t xml:space="preserve">- </t>
    </r>
    <r>
      <rPr>
        <b/>
        <sz val="11"/>
        <color rgb="FF000000"/>
        <rFont val="Calibri"/>
      </rPr>
      <t>Save</t>
    </r>
  </si>
  <si>
    <r>
      <rPr>
        <sz val="11"/>
        <color rgb="FF000000"/>
        <rFont val="Calibri"/>
      </rPr>
      <t>Security groups provide stateful filtering of ingress/egress network traffic to Alibaba Cloud resources. It is recommended that no security group allows unrestricted ingress access to port 22 or port 3389.</t>
    </r>
  </si>
  <si>
    <r>
      <rPr>
        <sz val="11"/>
        <color rgb="FF000000"/>
        <rFont val="Calibri"/>
      </rPr>
      <t>All SSH or RDP connections from outside of the network to the concerned VPC(s) will be blocked. There could be a business need where ssh access is required from outside of the network to access resources associated with the VPC. In that case, specific source IP(s) should be mentioned in firewall rules to white-list access to SSH or RDP port for the concerned VPC(s).</t>
    </r>
  </si>
  <si>
    <r>
      <rPr>
        <sz val="11"/>
        <color rgb="FF000000"/>
        <rFont val="Calibri"/>
      </rPr>
      <t xml:space="preserve">- Logon to ECS Console </t>
    </r>
    <r>
      <rPr>
        <sz val="11"/>
        <color rgb="FF0000FF"/>
        <rFont val="Calibri"/>
      </rPr>
      <t>(https://ecs.console.aliyun.com/)</t>
    </r>
    <r>
      <rPr>
        <sz val="11"/>
        <color rgb="FF000000"/>
        <rFont val="Calibri"/>
      </rPr>
      <t xml:space="preserve">
</t>
    </r>
    <r>
      <rPr>
        <sz val="11"/>
        <color rgb="FF000000"/>
        <rFont val="Calibri"/>
      </rPr>
      <t xml:space="preserve">- In the left-side navigation pane, choose </t>
    </r>
    <r>
      <rPr>
        <b/>
        <sz val="11"/>
        <color rgb="FF000000"/>
        <rFont val="Calibri"/>
      </rPr>
      <t>Network &amp; Security &gt; Security Groups</t>
    </r>
    <r>
      <rPr>
        <sz val="11"/>
        <color rgb="FF000000"/>
        <rFont val="Calibri"/>
      </rPr>
      <t>.</t>
    </r>
    <r>
      <rPr>
        <sz val="11"/>
        <color rgb="FF000000"/>
        <rFont val="Calibri"/>
      </rPr>
      <t xml:space="preserve">
</t>
    </r>
    <r>
      <rPr>
        <sz val="11"/>
        <color rgb="FF000000"/>
        <rFont val="Calibri"/>
      </rPr>
      <t xml:space="preserve">- Ensure </t>
    </r>
    <r>
      <rPr>
        <b/>
        <sz val="11"/>
        <color rgb="FF000000"/>
        <rFont val="Calibri"/>
      </rPr>
      <t>Port</t>
    </r>
    <r>
      <rPr>
        <sz val="11"/>
        <color rgb="FF000000"/>
        <rFont val="Calibri"/>
      </rPr>
      <t xml:space="preserve"> is not equal to </t>
    </r>
    <r>
      <rPr>
        <b/>
        <sz val="11"/>
        <color rgb="FF000000"/>
        <rFont val="Calibri"/>
      </rPr>
      <t>22</t>
    </r>
    <r>
      <rPr>
        <sz val="11"/>
        <color rgb="FF000000"/>
        <rFont val="Calibri"/>
      </rPr>
      <t xml:space="preserve"> or </t>
    </r>
    <r>
      <rPr>
        <b/>
        <sz val="11"/>
        <color rgb="FF000000"/>
        <rFont val="Calibri"/>
      </rPr>
      <t>3389</t>
    </r>
    <r>
      <rPr>
        <sz val="11"/>
        <color rgb="FF000000"/>
        <rFont val="Calibri"/>
      </rPr>
      <t xml:space="preserve"> and Action is not Allow.</t>
    </r>
    <r>
      <rPr>
        <sz val="11"/>
        <color rgb="FF000000"/>
        <rFont val="Calibri"/>
      </rPr>
      <t xml:space="preserve">
</t>
    </r>
    <r>
      <rPr>
        <sz val="11"/>
        <color rgb="FF000000"/>
        <rFont val="Calibri"/>
      </rPr>
      <t xml:space="preserve">- Ensure </t>
    </r>
    <r>
      <rPr>
        <b/>
        <sz val="11"/>
        <color rgb="FF000000"/>
        <rFont val="Calibri"/>
      </rPr>
      <t>IP Ranges</t>
    </r>
    <r>
      <rPr>
        <sz val="11"/>
        <color rgb="FF000000"/>
        <rFont val="Calibri"/>
      </rPr>
      <t xml:space="preserve"> is not equal to </t>
    </r>
    <r>
      <rPr>
        <b/>
        <sz val="11"/>
        <color rgb="FF000000"/>
        <rFont val="Calibri"/>
      </rPr>
      <t>0.0.0.0</t>
    </r>
    <r>
      <rPr>
        <sz val="11"/>
        <color rgb="FF000000"/>
        <rFont val="Calibri"/>
      </rPr>
      <t xml:space="preserve"> under Source filters.</t>
    </r>
  </si>
  <si>
    <r>
      <rPr>
        <sz val="11"/>
        <color rgb="FF000000"/>
        <rFont val="Calibri"/>
      </rPr>
      <t>SSH connection is allowed by default.</t>
    </r>
  </si>
  <si>
    <t>3.3</t>
  </si>
  <si>
    <r>
      <rPr>
        <sz val="11"/>
        <rFont val="Calibri"/>
      </rPr>
      <t>Ensure VPC flow logging is enabled in all VPCs</t>
    </r>
  </si>
  <si>
    <r>
      <rPr>
        <sz val="11"/>
        <color rgb="FF000000"/>
        <rFont val="Calibri"/>
      </rPr>
      <t xml:space="preserve">- Logon to VPC console </t>
    </r>
    <r>
      <rPr>
        <sz val="11"/>
        <color rgb="FF0000FF"/>
        <rFont val="Calibri"/>
      </rPr>
      <t>(https://vpc.console.aliyun.com/)</t>
    </r>
    <r>
      <rPr>
        <sz val="11"/>
        <color rgb="FF000000"/>
        <rFont val="Calibri"/>
      </rPr>
      <t>.</t>
    </r>
    <r>
      <rPr>
        <sz val="11"/>
        <color rgb="FF000000"/>
        <rFont val="Calibri"/>
      </rPr>
      <t xml:space="preserve">
</t>
    </r>
    <r>
      <rPr>
        <sz val="11"/>
        <color rgb="FF000000"/>
        <rFont val="Calibri"/>
      </rPr>
      <t xml:space="preserve">- In the left-side navigation pane, click </t>
    </r>
    <r>
      <rPr>
        <b/>
        <sz val="11"/>
        <color rgb="FF000000"/>
        <rFont val="Calibri"/>
      </rPr>
      <t>FlowLog</t>
    </r>
    <r>
      <rPr>
        <sz val="11"/>
        <color rgb="FF000000"/>
        <rFont val="Calibri"/>
      </rPr>
      <t>.</t>
    </r>
    <r>
      <rPr>
        <sz val="11"/>
        <color rgb="FF000000"/>
        <rFont val="Calibri"/>
      </rPr>
      <t xml:space="preserve">
</t>
    </r>
    <r>
      <rPr>
        <sz val="11"/>
        <color rgb="FF000000"/>
        <rFont val="Calibri"/>
      </rPr>
      <t xml:space="preserve">- Follow the instruction to create </t>
    </r>
    <r>
      <rPr>
        <b/>
        <sz val="11"/>
        <color rgb="FF000000"/>
        <rFont val="Calibri"/>
      </rPr>
      <t>FlowLog</t>
    </r>
    <r>
      <rPr>
        <sz val="11"/>
        <color rgb="FF000000"/>
        <rFont val="Calibri"/>
      </rPr>
      <t xml:space="preserve"> for each of your VPCs</t>
    </r>
  </si>
  <si>
    <r>
      <rPr>
        <sz val="11"/>
        <color rgb="FF000000"/>
        <rFont val="Calibri"/>
      </rPr>
      <t>You can use the flow log function to monitor the IP traffic information for an ENI, a VSwitch or a VPC. If you create a flow log for a VSwitch or a VPC, all the Elastic Network Interfaces, including the newly created Elastic Network Interfaces, are monitored. Such flow log data is stored in Log Service, where you can view and analyze IP traffic information. It is recommended that VPC Flow Logs be enabled for packet "Rejects" for VPCs.</t>
    </r>
  </si>
  <si>
    <r>
      <rPr>
        <sz val="11"/>
        <color rgb="FF000000"/>
        <rFont val="Calibri"/>
      </rPr>
      <t>Currently, the flow log function is available for free. However, corresponding storage and indexing fees associated with the use of Log Service are billed.Before you activate the flow log function, note the following:•	The object where a flow log is created can only be ENI.•	Only the following resource types support the creation of flow logs: VPC, VSwitch, and ENI.•	The maximum number of flow log instances that can be created in each region is 10. If you need to create more flow log instances, open a ticket.</t>
    </r>
  </si>
  <si>
    <r>
      <rPr>
        <sz val="11"/>
        <color rgb="FF000000"/>
        <rFont val="Calibri"/>
      </rPr>
      <t xml:space="preserve">- Logon to VPC console </t>
    </r>
    <r>
      <rPr>
        <sz val="11"/>
        <color rgb="FF0000FF"/>
        <rFont val="Calibri"/>
      </rPr>
      <t>(https://vpc.console.aliyun.com/)</t>
    </r>
    <r>
      <rPr>
        <sz val="11"/>
        <color rgb="FF000000"/>
        <rFont val="Calibri"/>
      </rPr>
      <t>.</t>
    </r>
    <r>
      <rPr>
        <sz val="11"/>
        <color rgb="FF000000"/>
        <rFont val="Calibri"/>
      </rPr>
      <t xml:space="preserve">
</t>
    </r>
    <r>
      <rPr>
        <sz val="11"/>
        <color rgb="FF000000"/>
        <rFont val="Calibri"/>
      </rPr>
      <t xml:space="preserve">- In the left-side navigation pane, click </t>
    </r>
    <r>
      <rPr>
        <b/>
        <sz val="11"/>
        <color rgb="FF000000"/>
        <rFont val="Calibri"/>
      </rPr>
      <t>FlowLog</t>
    </r>
    <r>
      <rPr>
        <sz val="11"/>
        <color rgb="FF000000"/>
        <rFont val="Calibri"/>
      </rPr>
      <t>.</t>
    </r>
    <r>
      <rPr>
        <sz val="11"/>
        <color rgb="FF000000"/>
        <rFont val="Calibri"/>
      </rPr>
      <t xml:space="preserve">
</t>
    </r>
    <r>
      <rPr>
        <sz val="11"/>
        <color rgb="FF000000"/>
        <rFont val="Calibri"/>
      </rPr>
      <t xml:space="preserve">- Check for every existing VPC to ensure that there is an associated </t>
    </r>
    <r>
      <rPr>
        <b/>
        <sz val="11"/>
        <color rgb="FF000000"/>
        <rFont val="Calibri"/>
      </rPr>
      <t>VPC ID</t>
    </r>
    <r>
      <rPr>
        <sz val="11"/>
        <color rgb="FF000000"/>
        <rFont val="Calibri"/>
      </rPr>
      <t xml:space="preserve"> on the </t>
    </r>
    <r>
      <rPr>
        <b/>
        <sz val="11"/>
        <color rgb="FF000000"/>
        <rFont val="Calibri"/>
      </rPr>
      <t>FlowLog</t>
    </r>
    <r>
      <rPr>
        <sz val="11"/>
        <color rgb="FF000000"/>
        <rFont val="Calibri"/>
      </rPr>
      <t xml:space="preserve"> tab.</t>
    </r>
  </si>
  <si>
    <r>
      <rPr>
        <sz val="11"/>
        <color rgb="FF000000"/>
        <rFont val="Calibri"/>
      </rPr>
      <t>By default, Flow Logs is not enabled when you create a new VPC</t>
    </r>
  </si>
  <si>
    <t>3.4</t>
  </si>
  <si>
    <r>
      <rPr>
        <sz val="11"/>
        <rFont val="Calibri"/>
      </rPr>
      <t xml:space="preserve">Ensure routing tables for VPC peering are </t>
    </r>
    <r>
      <rPr>
        <sz val="11"/>
        <color rgb="FF000000"/>
        <rFont val="Calibri"/>
      </rPr>
      <t>"</t>
    </r>
    <r>
      <rPr>
        <b/>
        <sz val="11"/>
        <color rgb="FF000000"/>
        <rFont val="Calibri"/>
      </rPr>
      <t>least access</t>
    </r>
    <r>
      <rPr>
        <sz val="11"/>
        <color rgb="FF000000"/>
        <rFont val="Calibri"/>
      </rPr>
      <t>"</t>
    </r>
  </si>
  <si>
    <r>
      <rPr>
        <sz val="11"/>
        <color rgb="FF000000"/>
        <rFont val="Calibri"/>
      </rPr>
      <t xml:space="preserve">- Logon to VPC console </t>
    </r>
    <r>
      <rPr>
        <sz val="11"/>
        <color rgb="FF0000FF"/>
        <rFont val="Calibri"/>
      </rPr>
      <t>(https://vpc.console.aliyun.com/)</t>
    </r>
    <r>
      <rPr>
        <sz val="11"/>
        <color rgb="FF000000"/>
        <rFont val="Calibri"/>
      </rPr>
      <t>.</t>
    </r>
    <r>
      <rPr>
        <sz val="11"/>
        <color rgb="FF000000"/>
        <rFont val="Calibri"/>
      </rPr>
      <t xml:space="preserve">
</t>
    </r>
    <r>
      <rPr>
        <sz val="11"/>
        <color rgb="FF000000"/>
        <rFont val="Calibri"/>
      </rPr>
      <t xml:space="preserve">- Open the </t>
    </r>
    <r>
      <rPr>
        <b/>
        <sz val="11"/>
        <color rgb="FF000000"/>
        <rFont val="Calibri"/>
      </rPr>
      <t>routing table</t>
    </r>
    <r>
      <rPr>
        <sz val="11"/>
        <color rgb="FF000000"/>
        <rFont val="Calibri"/>
      </rPr>
      <t xml:space="preserve">
</t>
    </r>
    <r>
      <rPr>
        <sz val="11"/>
        <color rgb="FF000000"/>
        <rFont val="Calibri"/>
      </rPr>
      <t xml:space="preserve">- Remove and add </t>
    </r>
    <r>
      <rPr>
        <b/>
        <sz val="11"/>
        <color rgb="FF000000"/>
        <rFont val="Calibri"/>
      </rPr>
      <t>route table</t>
    </r>
    <r>
      <rPr>
        <sz val="11"/>
        <color rgb="FF000000"/>
        <rFont val="Calibri"/>
      </rPr>
      <t xml:space="preserve"> entries to ensure that </t>
    </r>
    <r>
      <rPr>
        <b/>
        <sz val="11"/>
        <color rgb="FF000000"/>
        <rFont val="Calibri"/>
      </rPr>
      <t>the least number of subnets or hosts</t>
    </r>
    <r>
      <rPr>
        <sz val="11"/>
        <color rgb="FF000000"/>
        <rFont val="Calibri"/>
      </rPr>
      <t xml:space="preserve"> as is required to accomplish the purpose for peering are routable.</t>
    </r>
  </si>
  <si>
    <r>
      <rPr>
        <sz val="11"/>
        <color rgb="FF000000"/>
        <rFont val="Calibri"/>
      </rPr>
      <t>Once a VPC peering connection is established, routing tables must be updated to establish any connections between the peered VPCs. These routes can be as specific as desired, even peering a VPC to only a single host on the other side of the connection.</t>
    </r>
  </si>
  <si>
    <r>
      <rPr>
        <sz val="11"/>
        <color rgb="FF000000"/>
        <rFont val="Calibri"/>
      </rPr>
      <t xml:space="preserve">- Logon to VPC console </t>
    </r>
    <r>
      <rPr>
        <sz val="11"/>
        <color rgb="FF0000FF"/>
        <rFont val="Calibri"/>
      </rPr>
      <t>(https://vpc.console.aliyun.com/)</t>
    </r>
    <r>
      <rPr>
        <sz val="11"/>
        <color rgb="FF000000"/>
        <rFont val="Calibri"/>
      </rPr>
      <t>.</t>
    </r>
    <r>
      <rPr>
        <sz val="11"/>
        <color rgb="FF000000"/>
        <rFont val="Calibri"/>
      </rPr>
      <t xml:space="preserve">
</t>
    </r>
    <r>
      <rPr>
        <sz val="11"/>
        <color rgb="FF000000"/>
        <rFont val="Calibri"/>
      </rPr>
      <t xml:space="preserve">- Open the </t>
    </r>
    <r>
      <rPr>
        <b/>
        <sz val="11"/>
        <color rgb="FF000000"/>
        <rFont val="Calibri"/>
      </rPr>
      <t>routing table</t>
    </r>
    <r>
      <rPr>
        <sz val="11"/>
        <color rgb="FF000000"/>
        <rFont val="Calibri"/>
      </rPr>
      <t xml:space="preserve">
</t>
    </r>
    <r>
      <rPr>
        <sz val="11"/>
        <color rgb="FF000000"/>
        <rFont val="Calibri"/>
      </rPr>
      <t xml:space="preserve">- Review </t>
    </r>
    <r>
      <rPr>
        <b/>
        <sz val="11"/>
        <color rgb="FF000000"/>
        <rFont val="Calibri"/>
      </rPr>
      <t>routing tables of peered VPCs</t>
    </r>
    <r>
      <rPr>
        <sz val="11"/>
        <color rgb="FF000000"/>
        <rFont val="Calibri"/>
      </rPr>
      <t xml:space="preserve"> for whether they route all subnets of each VPC and whether that is necessary to accomplish the intended purposes for peering the VPCs.</t>
    </r>
  </si>
  <si>
    <r>
      <rPr>
        <sz val="11"/>
        <color rgb="FF000000"/>
        <rFont val="Calibri"/>
      </rPr>
      <t>Routing table is empty by default upon creation for any newly created routing table, hence it denies any default access</t>
    </r>
  </si>
  <si>
    <t>3.5</t>
  </si>
  <si>
    <r>
      <rPr>
        <sz val="11"/>
        <rFont val="Calibri"/>
      </rPr>
      <t>Ensure the security group are configured with fine grained rules</t>
    </r>
  </si>
  <si>
    <r>
      <rPr>
        <sz val="11"/>
        <color rgb="FF000000"/>
        <rFont val="Calibri"/>
      </rPr>
      <t xml:space="preserve">- Logon to ECS Console </t>
    </r>
    <r>
      <rPr>
        <sz val="11"/>
        <color rgb="FF0000FF"/>
        <rFont val="Calibri"/>
      </rPr>
      <t>(https://ecs.console.aliyun.com/)</t>
    </r>
    <r>
      <rPr>
        <sz val="11"/>
        <color rgb="FF000000"/>
        <rFont val="Calibri"/>
      </rPr>
      <t>.</t>
    </r>
    <r>
      <rPr>
        <sz val="11"/>
        <color rgb="FF000000"/>
        <rFont val="Calibri"/>
      </rPr>
      <t xml:space="preserve">
</t>
    </r>
    <r>
      <rPr>
        <sz val="11"/>
        <color rgb="FF000000"/>
        <rFont val="Calibri"/>
      </rPr>
      <t xml:space="preserve">- In the left-side navigation pane, choose </t>
    </r>
    <r>
      <rPr>
        <b/>
        <sz val="11"/>
        <color rgb="FF000000"/>
        <rFont val="Calibri"/>
      </rPr>
      <t>Network &amp; Security &gt; Security Groups</t>
    </r>
    <r>
      <rPr>
        <sz val="11"/>
        <color rgb="FF000000"/>
        <rFont val="Calibri"/>
      </rPr>
      <t>.</t>
    </r>
    <r>
      <rPr>
        <sz val="11"/>
        <color rgb="FF000000"/>
        <rFont val="Calibri"/>
      </rPr>
      <t xml:space="preserve">
</t>
    </r>
    <r>
      <rPr>
        <sz val="11"/>
        <color rgb="FF000000"/>
        <rFont val="Calibri"/>
      </rPr>
      <t>- Remove any unnecessary rules in all security groups.</t>
    </r>
  </si>
  <si>
    <r>
      <rPr>
        <sz val="11"/>
        <color rgb="FF000000"/>
        <rFont val="Calibri"/>
      </rPr>
      <t>Security groups provide stateful filtering of ingress/egress network traffic to Alibaba Cloud resources. It is recommended that all security group configured with fine grained rules.</t>
    </r>
  </si>
  <si>
    <r>
      <rPr>
        <sz val="11"/>
        <color rgb="FF000000"/>
        <rFont val="Calibri"/>
      </rPr>
      <t xml:space="preserve">- Logon to ECS Console </t>
    </r>
    <r>
      <rPr>
        <sz val="11"/>
        <color rgb="FF0000FF"/>
        <rFont val="Calibri"/>
      </rPr>
      <t>(https://ecs.console.aliyun.com/)</t>
    </r>
    <r>
      <rPr>
        <sz val="11"/>
        <color rgb="FF000000"/>
        <rFont val="Calibri"/>
      </rPr>
      <t>.</t>
    </r>
    <r>
      <rPr>
        <sz val="11"/>
        <color rgb="FF000000"/>
        <rFont val="Calibri"/>
      </rPr>
      <t xml:space="preserve">
</t>
    </r>
    <r>
      <rPr>
        <sz val="11"/>
        <color rgb="FF000000"/>
        <rFont val="Calibri"/>
      </rPr>
      <t xml:space="preserve">- In the left-side navigation pane, choose </t>
    </r>
    <r>
      <rPr>
        <b/>
        <sz val="11"/>
        <color rgb="FF000000"/>
        <rFont val="Calibri"/>
      </rPr>
      <t>Network &amp; Security &gt; Security Groups</t>
    </r>
    <r>
      <rPr>
        <sz val="11"/>
        <color rgb="FF000000"/>
        <rFont val="Calibri"/>
      </rPr>
      <t>.</t>
    </r>
    <r>
      <rPr>
        <sz val="11"/>
        <color rgb="FF000000"/>
        <rFont val="Calibri"/>
      </rPr>
      <t xml:space="preserve">
</t>
    </r>
    <r>
      <rPr>
        <sz val="11"/>
        <color rgb="FF000000"/>
        <rFont val="Calibri"/>
      </rPr>
      <t>- Ensure the rules in each of your security groups are all necessary for your operation.</t>
    </r>
  </si>
  <si>
    <t>Virtual Machines</t>
  </si>
  <si>
    <t>4.1</t>
  </si>
  <si>
    <r>
      <rPr>
        <sz val="11"/>
        <rFont val="Calibri"/>
      </rPr>
      <t xml:space="preserve">Ensure that </t>
    </r>
    <r>
      <rPr>
        <sz val="11"/>
        <color rgb="FF000000"/>
        <rFont val="Calibri"/>
      </rPr>
      <t>'</t>
    </r>
    <r>
      <rPr>
        <b/>
        <sz val="11"/>
        <color rgb="FF000000"/>
        <rFont val="Calibri"/>
      </rPr>
      <t>Unattached disks</t>
    </r>
    <r>
      <rPr>
        <sz val="11"/>
        <color rgb="FF000000"/>
        <rFont val="Calibri"/>
      </rPr>
      <t>'</t>
    </r>
    <r>
      <rPr>
        <sz val="11"/>
        <color rgb="FF000000"/>
        <rFont val="Calibri"/>
      </rPr>
      <t xml:space="preserve"> are encrypted</t>
    </r>
  </si>
  <si>
    <r>
      <rPr>
        <sz val="11"/>
        <color rgb="FF000000"/>
        <rFont val="Calibri"/>
      </rPr>
      <t xml:space="preserve">- Logon to ECS Console </t>
    </r>
    <r>
      <rPr>
        <sz val="11"/>
        <color rgb="FF0000FF"/>
        <rFont val="Calibri"/>
      </rPr>
      <t>(https://ecs.console.aliyun.com/)</t>
    </r>
    <r>
      <rPr>
        <sz val="11"/>
        <color rgb="FF000000"/>
        <rFont val="Calibri"/>
      </rPr>
      <t xml:space="preserve">
</t>
    </r>
    <r>
      <rPr>
        <sz val="11"/>
        <color rgb="FF000000"/>
        <rFont val="Calibri"/>
      </rPr>
      <t xml:space="preserve">- In the left-side navigation pane, choose </t>
    </r>
    <r>
      <rPr>
        <b/>
        <sz val="11"/>
        <color rgb="FF000000"/>
        <rFont val="Calibri"/>
      </rPr>
      <t>Storage &amp; Snapshots &gt; Disk</t>
    </r>
    <r>
      <rPr>
        <sz val="11"/>
        <color rgb="FF000000"/>
        <rFont val="Calibri"/>
      </rPr>
      <t>.</t>
    </r>
    <r>
      <rPr>
        <sz val="11"/>
        <color rgb="FF000000"/>
        <rFont val="Calibri"/>
      </rPr>
      <t xml:space="preserve">
</t>
    </r>
    <r>
      <rPr>
        <sz val="11"/>
        <color rgb="FF000000"/>
        <rFont val="Calibri"/>
      </rPr>
      <t xml:space="preserve">- In the upper-right corner of the </t>
    </r>
    <r>
      <rPr>
        <b/>
        <sz val="11"/>
        <color rgb="FF000000"/>
        <rFont val="Calibri"/>
      </rPr>
      <t>Disks</t>
    </r>
    <r>
      <rPr>
        <sz val="11"/>
        <color rgb="FF000000"/>
        <rFont val="Calibri"/>
      </rPr>
      <t xml:space="preserve"> page, click </t>
    </r>
    <r>
      <rPr>
        <b/>
        <sz val="11"/>
        <color rgb="FF000000"/>
        <rFont val="Calibri"/>
      </rPr>
      <t>Create Disk</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Disk</t>
    </r>
    <r>
      <rPr>
        <sz val="11"/>
        <color rgb="FF000000"/>
        <rFont val="Calibri"/>
      </rPr>
      <t xml:space="preserve"> section, check the </t>
    </r>
    <r>
      <rPr>
        <b/>
        <sz val="11"/>
        <color rgb="FF000000"/>
        <rFont val="Calibri"/>
      </rPr>
      <t>Disk Encryption</t>
    </r>
    <r>
      <rPr>
        <sz val="11"/>
        <color rgb="FF000000"/>
        <rFont val="Calibri"/>
      </rPr>
      <t xml:space="preserve"> box and then select a key from the drop-down list.</t>
    </r>
  </si>
  <si>
    <r>
      <rPr>
        <sz val="11"/>
        <color rgb="FF000000"/>
        <rFont val="Calibri"/>
      </rPr>
      <t>Ensure that unattached disks in a subscription are encrypted.</t>
    </r>
  </si>
  <si>
    <r>
      <rPr>
        <sz val="11"/>
        <color rgb="FF000000"/>
        <rFont val="Calibri"/>
      </rPr>
      <t xml:space="preserve">- Logon to ECS Console </t>
    </r>
    <r>
      <rPr>
        <sz val="11"/>
        <color rgb="FF0000FF"/>
        <rFont val="Calibri"/>
      </rPr>
      <t>(https://ecs.console.aliyun.com/)</t>
    </r>
    <r>
      <rPr>
        <sz val="11"/>
        <color rgb="FF000000"/>
        <rFont val="Calibri"/>
      </rPr>
      <t xml:space="preserve">
</t>
    </r>
    <r>
      <rPr>
        <sz val="11"/>
        <color rgb="FF000000"/>
        <rFont val="Calibri"/>
      </rPr>
      <t xml:space="preserve">- In the left pane, click to expand </t>
    </r>
    <r>
      <rPr>
        <b/>
        <sz val="11"/>
        <color rgb="FF000000"/>
        <rFont val="Calibri"/>
      </rPr>
      <t>Storage and Snapshots</t>
    </r>
    <r>
      <rPr>
        <sz val="11"/>
        <color rgb="FF000000"/>
        <rFont val="Calibri"/>
      </rPr>
      <t xml:space="preserve">, click </t>
    </r>
    <r>
      <rPr>
        <b/>
        <sz val="11"/>
        <color rgb="FF000000"/>
        <rFont val="Calibri"/>
      </rPr>
      <t>Disks</t>
    </r>
    <r>
      <rPr>
        <sz val="11"/>
        <color rgb="FF000000"/>
        <rFont val="Calibri"/>
      </rPr>
      <t xml:space="preserve">
</t>
    </r>
    <r>
      <rPr>
        <sz val="11"/>
        <color rgb="FF000000"/>
        <rFont val="Calibri"/>
      </rPr>
      <t xml:space="preserve">- Select each </t>
    </r>
    <r>
      <rPr>
        <b/>
        <sz val="11"/>
        <color rgb="FF000000"/>
        <rFont val="Calibri"/>
      </rPr>
      <t>Disk</t>
    </r>
    <r>
      <rPr>
        <sz val="11"/>
        <color rgb="FF000000"/>
        <rFont val="Calibri"/>
      </rPr>
      <t xml:space="preserve">
</t>
    </r>
    <r>
      <rPr>
        <sz val="11"/>
        <color rgb="FF000000"/>
        <rFont val="Calibri"/>
      </rPr>
      <t xml:space="preserve">- Ensure that each disk has </t>
    </r>
    <r>
      <rPr>
        <b/>
        <sz val="11"/>
        <color rgb="FF000000"/>
        <rFont val="Calibri"/>
      </rPr>
      <t>Disks Encryption</t>
    </r>
    <r>
      <rPr>
        <sz val="11"/>
        <color rgb="FF000000"/>
        <rFont val="Calibri"/>
      </rPr>
      <t xml:space="preserve"> has </t>
    </r>
    <r>
      <rPr>
        <b/>
        <sz val="11"/>
        <color rgb="FF000000"/>
        <rFont val="Calibri"/>
      </rPr>
      <t>Encryption</t>
    </r>
    <r>
      <rPr>
        <sz val="11"/>
        <color rgb="FF000000"/>
        <rFont val="Calibri"/>
      </rPr>
      <t xml:space="preserve"> checked with the value of </t>
    </r>
    <r>
      <rPr>
        <b/>
        <sz val="11"/>
        <color rgb="FF000000"/>
        <rFont val="Calibri"/>
      </rPr>
      <t>key tag</t>
    </r>
    <r>
      <rPr>
        <sz val="11"/>
        <color rgb="FF000000"/>
        <rFont val="Calibri"/>
      </rPr>
      <t xml:space="preserve"> is </t>
    </r>
    <r>
      <rPr>
        <b/>
        <sz val="11"/>
        <color rgb="FF000000"/>
        <rFont val="Calibri"/>
      </rPr>
      <t>true</t>
    </r>
  </si>
  <si>
    <r>
      <rPr>
        <sz val="11"/>
        <color rgb="FF000000"/>
        <rFont val="Calibri"/>
      </rPr>
      <t>By default, data disks are not encrypted.</t>
    </r>
  </si>
  <si>
    <t>4.2</t>
  </si>
  <si>
    <r>
      <rPr>
        <sz val="11"/>
        <rFont val="Calibri"/>
      </rPr>
      <t>Ensure that ‘Virtual Machine’s disk’ are encrypted</t>
    </r>
  </si>
  <si>
    <r>
      <rPr>
        <sz val="11"/>
        <color rgb="FF000000"/>
        <rFont val="Calibri"/>
      </rPr>
      <t>Encrypt a system disk when copying an image in the ECS console by following the below steps:</t>
    </r>
    <r>
      <rPr>
        <sz val="11"/>
        <color rgb="FF000000"/>
        <rFont val="Calibri"/>
      </rPr>
      <t xml:space="preserve">
</t>
    </r>
    <r>
      <rPr>
        <sz val="11"/>
        <color rgb="FF000000"/>
        <rFont val="Calibri"/>
      </rPr>
      <t xml:space="preserve">- Logon to ECS Console </t>
    </r>
    <r>
      <rPr>
        <sz val="11"/>
        <color rgb="FF0000FF"/>
        <rFont val="Calibri"/>
      </rPr>
      <t>(https://ecs.console.aliyun.com/)</t>
    </r>
    <r>
      <rPr>
        <sz val="11"/>
        <color rgb="FF000000"/>
        <rFont val="Calibri"/>
      </rPr>
      <t xml:space="preserve">
</t>
    </r>
    <r>
      <rPr>
        <sz val="11"/>
        <color rgb="FF000000"/>
        <rFont val="Calibri"/>
      </rPr>
      <t xml:space="preserve">- In the left-side navigation pane, choose </t>
    </r>
    <r>
      <rPr>
        <b/>
        <sz val="11"/>
        <color rgb="FF000000"/>
        <rFont val="Calibri"/>
      </rPr>
      <t>Instances &amp; Images &gt; Instances</t>
    </r>
    <r>
      <rPr>
        <sz val="11"/>
        <color rgb="FF000000"/>
        <rFont val="Calibri"/>
      </rPr>
      <t xml:space="preserve">
</t>
    </r>
    <r>
      <rPr>
        <sz val="11"/>
        <color rgb="FF000000"/>
        <rFont val="Calibri"/>
      </rPr>
      <t>- In the top navigation bar, select a region.</t>
    </r>
    <r>
      <rPr>
        <sz val="11"/>
        <color rgb="FF000000"/>
        <rFont val="Calibri"/>
      </rPr>
      <t xml:space="preserve">
</t>
    </r>
    <r>
      <rPr>
        <sz val="11"/>
        <color rgb="FF000000"/>
        <rFont val="Calibri"/>
      </rPr>
      <t xml:space="preserve">- On the </t>
    </r>
    <r>
      <rPr>
        <b/>
        <sz val="11"/>
        <color rgb="FF000000"/>
        <rFont val="Calibri"/>
      </rPr>
      <t>Images</t>
    </r>
    <r>
      <rPr>
        <sz val="11"/>
        <color rgb="FF000000"/>
        <rFont val="Calibri"/>
      </rPr>
      <t xml:space="preserve"> page, click the </t>
    </r>
    <r>
      <rPr>
        <b/>
        <sz val="11"/>
        <color rgb="FF000000"/>
        <rFont val="Calibri"/>
      </rPr>
      <t>Custom Image</t>
    </r>
    <r>
      <rPr>
        <sz val="11"/>
        <color rgb="FF000000"/>
        <rFont val="Calibri"/>
      </rPr>
      <t xml:space="preserve"> tab.</t>
    </r>
    <r>
      <rPr>
        <sz val="11"/>
        <color rgb="FF000000"/>
        <rFont val="Calibri"/>
      </rPr>
      <t xml:space="preserve">
</t>
    </r>
    <r>
      <rPr>
        <sz val="11"/>
        <color rgb="FF000000"/>
        <rFont val="Calibri"/>
      </rPr>
      <t xml:space="preserve">- Select the target image and click copy </t>
    </r>
    <r>
      <rPr>
        <b/>
        <sz val="11"/>
        <color rgb="FF000000"/>
        <rFont val="Calibri"/>
      </rPr>
      <t>Image</t>
    </r>
    <r>
      <rPr>
        <sz val="11"/>
        <color rgb="FF000000"/>
        <rFont val="Calibri"/>
      </rPr>
      <t xml:space="preserve"> in the </t>
    </r>
    <r>
      <rPr>
        <b/>
        <sz val="11"/>
        <color rgb="FF000000"/>
        <rFont val="Calibri"/>
      </rPr>
      <t>Actions</t>
    </r>
    <r>
      <rPr>
        <sz val="11"/>
        <color rgb="FF000000"/>
        <rFont val="Calibri"/>
      </rPr>
      <t xml:space="preserve"> column.</t>
    </r>
    <r>
      <rPr>
        <sz val="11"/>
        <color rgb="FF000000"/>
        <rFont val="Calibri"/>
      </rPr>
      <t xml:space="preserve">
</t>
    </r>
    <r>
      <rPr>
        <sz val="11"/>
        <color rgb="FF000000"/>
        <rFont val="Calibri"/>
      </rPr>
      <t xml:space="preserve">- In the </t>
    </r>
    <r>
      <rPr>
        <b/>
        <sz val="11"/>
        <color rgb="FF000000"/>
        <rFont val="Calibri"/>
      </rPr>
      <t>Copy Image</t>
    </r>
    <r>
      <rPr>
        <sz val="11"/>
        <color rgb="FF000000"/>
        <rFont val="Calibri"/>
      </rPr>
      <t xml:space="preserve"> dialog box, check the </t>
    </r>
    <r>
      <rPr>
        <b/>
        <sz val="11"/>
        <color rgb="FF000000"/>
        <rFont val="Calibri"/>
      </rPr>
      <t>Encrypt</t>
    </r>
    <r>
      <rPr>
        <sz val="11"/>
        <color rgb="FF000000"/>
        <rFont val="Calibri"/>
      </rPr>
      <t xml:space="preserve"> box and then select a key from the drop-down list.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sz val="11"/>
        <color rgb="FF000000"/>
        <rFont val="Calibri"/>
      </rPr>
      <t>You can encrypt a data disk when creating an instance by following the below steps:</t>
    </r>
    <r>
      <rPr>
        <sz val="11"/>
        <color rgb="FF000000"/>
        <rFont val="Calibri"/>
      </rPr>
      <t xml:space="preserve">
</t>
    </r>
    <r>
      <rPr>
        <sz val="11"/>
        <color rgb="FF000000"/>
        <rFont val="Calibri"/>
      </rPr>
      <t xml:space="preserve">- Logon to ECS Console </t>
    </r>
    <r>
      <rPr>
        <sz val="11"/>
        <color rgb="FF0000FF"/>
        <rFont val="Calibri"/>
      </rPr>
      <t>(https://ecs.console.aliyun.com/)</t>
    </r>
    <r>
      <rPr>
        <sz val="11"/>
        <color rgb="FF000000"/>
        <rFont val="Calibri"/>
      </rPr>
      <t xml:space="preserve">
</t>
    </r>
    <r>
      <rPr>
        <sz val="11"/>
        <color rgb="FF000000"/>
        <rFont val="Calibri"/>
      </rPr>
      <t xml:space="preserve">- In the left-side navigation pane, choose </t>
    </r>
    <r>
      <rPr>
        <b/>
        <sz val="11"/>
        <color rgb="FF000000"/>
        <rFont val="Calibri"/>
      </rPr>
      <t>Instances &amp; Images &gt; Instances</t>
    </r>
    <r>
      <rPr>
        <sz val="11"/>
        <color rgb="FF000000"/>
        <rFont val="Calibri"/>
      </rPr>
      <t xml:space="preserve">
</t>
    </r>
    <r>
      <rPr>
        <sz val="11"/>
        <color rgb="FF000000"/>
        <rFont val="Calibri"/>
      </rPr>
      <t xml:space="preserve">- On the </t>
    </r>
    <r>
      <rPr>
        <b/>
        <sz val="11"/>
        <color rgb="FF000000"/>
        <rFont val="Calibri"/>
      </rPr>
      <t>Instances</t>
    </r>
    <r>
      <rPr>
        <sz val="11"/>
        <color rgb="FF000000"/>
        <rFont val="Calibri"/>
      </rPr>
      <t xml:space="preserve"> page, click </t>
    </r>
    <r>
      <rPr>
        <b/>
        <sz val="11"/>
        <color rgb="FF000000"/>
        <rFont val="Calibri"/>
      </rPr>
      <t>Create Instance</t>
    </r>
    <r>
      <rPr>
        <sz val="11"/>
        <color rgb="FF000000"/>
        <rFont val="Calibri"/>
      </rPr>
      <t xml:space="preserve">
</t>
    </r>
    <r>
      <rPr>
        <sz val="11"/>
        <color rgb="FF000000"/>
        <rFont val="Calibri"/>
      </rPr>
      <t xml:space="preserve">- On the </t>
    </r>
    <r>
      <rPr>
        <b/>
        <sz val="11"/>
        <color rgb="FF000000"/>
        <rFont val="Calibri"/>
      </rPr>
      <t>Basic Configurations</t>
    </r>
    <r>
      <rPr>
        <sz val="11"/>
        <color rgb="FF000000"/>
        <rFont val="Calibri"/>
      </rPr>
      <t xml:space="preserve"> page, find the </t>
    </r>
    <r>
      <rPr>
        <b/>
        <sz val="11"/>
        <color rgb="FF000000"/>
        <rFont val="Calibri"/>
      </rPr>
      <t>Storage</t>
    </r>
    <r>
      <rPr>
        <sz val="11"/>
        <color rgb="FF000000"/>
        <rFont val="Calibri"/>
      </rPr>
      <t xml:space="preserve"> section and perform the following stepsa)	Click </t>
    </r>
    <r>
      <rPr>
        <b/>
        <sz val="11"/>
        <color rgb="FF000000"/>
        <rFont val="Calibri"/>
      </rPr>
      <t>Add Disk</t>
    </r>
    <r>
      <rPr>
        <sz val="11"/>
        <color rgb="FF000000"/>
        <rFont val="Calibri"/>
      </rPr>
      <t xml:space="preserve">b)	Specify the disk category and capacity of data diskc)	Select </t>
    </r>
    <r>
      <rPr>
        <b/>
        <sz val="11"/>
        <color rgb="FF000000"/>
        <rFont val="Calibri"/>
      </rPr>
      <t>Disk Encryption</t>
    </r>
    <r>
      <rPr>
        <sz val="11"/>
        <color rgb="FF000000"/>
        <rFont val="Calibri"/>
      </rPr>
      <t xml:space="preserve"> and then select a key from the drop-down list.</t>
    </r>
  </si>
  <si>
    <r>
      <rPr>
        <sz val="11"/>
        <color rgb="FF000000"/>
        <rFont val="Calibri"/>
      </rPr>
      <t>Ensure that disk are encrypted when it is created with the creation of VM instance.</t>
    </r>
  </si>
  <si>
    <r>
      <rPr>
        <sz val="11"/>
        <color rgb="FF000000"/>
        <rFont val="Calibri"/>
      </rPr>
      <t xml:space="preserve">- Logon to ECS Console </t>
    </r>
    <r>
      <rPr>
        <sz val="11"/>
        <color rgb="FF0000FF"/>
        <rFont val="Calibri"/>
      </rPr>
      <t>(https://ecs.console.aliyun.com/)</t>
    </r>
    <r>
      <rPr>
        <sz val="11"/>
        <color rgb="FF000000"/>
        <rFont val="Calibri"/>
      </rPr>
      <t xml:space="preserve">
</t>
    </r>
    <r>
      <rPr>
        <sz val="11"/>
        <color rgb="FF000000"/>
        <rFont val="Calibri"/>
      </rPr>
      <t xml:space="preserve">- In the left pane, click to expand </t>
    </r>
    <r>
      <rPr>
        <b/>
        <sz val="11"/>
        <color rgb="FF000000"/>
        <rFont val="Calibri"/>
      </rPr>
      <t>Storage and Snapshots</t>
    </r>
    <r>
      <rPr>
        <sz val="11"/>
        <color rgb="FF000000"/>
        <rFont val="Calibri"/>
      </rPr>
      <t xml:space="preserve">, click </t>
    </r>
    <r>
      <rPr>
        <b/>
        <sz val="11"/>
        <color rgb="FF000000"/>
        <rFont val="Calibri"/>
      </rPr>
      <t>Disks</t>
    </r>
    <r>
      <rPr>
        <sz val="11"/>
        <color rgb="FF000000"/>
        <rFont val="Calibri"/>
      </rPr>
      <t xml:space="preserve">
</t>
    </r>
    <r>
      <rPr>
        <sz val="11"/>
        <color rgb="FF000000"/>
        <rFont val="Calibri"/>
      </rPr>
      <t xml:space="preserve">- Select each </t>
    </r>
    <r>
      <rPr>
        <b/>
        <sz val="11"/>
        <color rgb="FF000000"/>
        <rFont val="Calibri"/>
      </rPr>
      <t>Data disk</t>
    </r>
    <r>
      <rPr>
        <sz val="11"/>
        <color rgb="FF000000"/>
        <rFont val="Calibri"/>
      </rPr>
      <t xml:space="preserve">
</t>
    </r>
    <r>
      <rPr>
        <sz val="11"/>
        <color rgb="FF000000"/>
        <rFont val="Calibri"/>
      </rPr>
      <t xml:space="preserve">- Ensure that each </t>
    </r>
    <r>
      <rPr>
        <b/>
        <sz val="11"/>
        <color rgb="FF000000"/>
        <rFont val="Calibri"/>
      </rPr>
      <t>disk</t>
    </r>
    <r>
      <rPr>
        <sz val="11"/>
        <color rgb="FF000000"/>
        <rFont val="Calibri"/>
      </rPr>
      <t xml:space="preserve"> under </t>
    </r>
    <r>
      <rPr>
        <b/>
        <sz val="11"/>
        <color rgb="FF000000"/>
        <rFont val="Calibri"/>
      </rPr>
      <t>Data disks</t>
    </r>
    <r>
      <rPr>
        <sz val="11"/>
        <color rgb="FF000000"/>
        <rFont val="Calibri"/>
      </rPr>
      <t xml:space="preserve"> has encryption</t>
    </r>
  </si>
  <si>
    <r>
      <rPr>
        <sz val="11"/>
        <color rgb="FF000000"/>
        <rFont val="Calibri"/>
      </rPr>
      <t>Not checked</t>
    </r>
  </si>
  <si>
    <t>4.3</t>
  </si>
  <si>
    <r>
      <rPr>
        <sz val="11"/>
        <rFont val="Calibri"/>
      </rPr>
      <t>Ensure no security groups allow ingress from 0.0.0.0/0 to port 22</t>
    </r>
  </si>
  <si>
    <r>
      <rPr>
        <sz val="11"/>
        <color rgb="FF000000"/>
        <rFont val="Calibri"/>
      </rPr>
      <t xml:space="preserve">-  Logon to ECS Console </t>
    </r>
    <r>
      <rPr>
        <sz val="11"/>
        <color rgb="FF0000FF"/>
        <rFont val="Calibri"/>
      </rPr>
      <t>(https://ecs.console.aliyun.com/)</t>
    </r>
    <r>
      <rPr>
        <sz val="11"/>
        <color rgb="FF000000"/>
        <rFont val="Calibri"/>
      </rPr>
      <t xml:space="preserve"> .</t>
    </r>
    <r>
      <rPr>
        <sz val="11"/>
        <color rgb="FF000000"/>
        <rFont val="Calibri"/>
      </rPr>
      <t xml:space="preserve">
</t>
    </r>
    <r>
      <rPr>
        <sz val="11"/>
        <color rgb="FF000000"/>
        <rFont val="Calibri"/>
      </rPr>
      <t xml:space="preserve">-  In the left pane, click to expand </t>
    </r>
    <r>
      <rPr>
        <b/>
        <sz val="11"/>
        <color rgb="FF000000"/>
        <rFont val="Calibri"/>
      </rPr>
      <t>Network*</t>
    </r>
    <r>
      <rPr>
        <sz val="11"/>
        <color rgb="FF000000"/>
        <rFont val="Calibri"/>
      </rPr>
      <t xml:space="preserve"> and </t>
    </r>
    <r>
      <rPr>
        <b/>
        <sz val="11"/>
        <color rgb="FF000000"/>
        <rFont val="Calibri"/>
      </rPr>
      <t>Security</t>
    </r>
    <r>
      <rPr>
        <sz val="11"/>
        <color rgb="FF000000"/>
        <rFont val="Calibri"/>
      </rPr>
      <t xml:space="preserve">, click </t>
    </r>
    <r>
      <rPr>
        <b/>
        <sz val="11"/>
        <color rgb="FF000000"/>
        <rFont val="Calibri"/>
      </rPr>
      <t>Security Groups</t>
    </r>
    <r>
      <rPr>
        <sz val="11"/>
        <color rgb="FF000000"/>
        <rFont val="Calibri"/>
      </rPr>
      <t xml:space="preserve">
</t>
    </r>
    <r>
      <rPr>
        <sz val="11"/>
        <color rgb="FF000000"/>
        <rFont val="Calibri"/>
      </rPr>
      <t xml:space="preserve">-  For each </t>
    </r>
    <r>
      <rPr>
        <b/>
        <sz val="11"/>
        <color rgb="FF000000"/>
        <rFont val="Calibri"/>
      </rPr>
      <t>security group</t>
    </r>
    <r>
      <rPr>
        <sz val="11"/>
        <color rgb="FF000000"/>
        <rFont val="Calibri"/>
      </rPr>
      <t>, perform the following:</t>
    </r>
    <r>
      <rPr>
        <sz val="11"/>
        <color rgb="FF000000"/>
        <rFont val="Calibri"/>
      </rPr>
      <t xml:space="preserve">
</t>
    </r>
    <r>
      <rPr>
        <sz val="11"/>
        <color rgb="FF000000"/>
        <rFont val="Calibri"/>
      </rPr>
      <t xml:space="preserve">a)Select the </t>
    </r>
    <r>
      <rPr>
        <b/>
        <sz val="11"/>
        <color rgb="FF000000"/>
        <rFont val="Calibri"/>
      </rPr>
      <t>security group</t>
    </r>
    <r>
      <rPr>
        <sz val="11"/>
        <color rgb="FF000000"/>
        <rFont val="Calibri"/>
      </rPr>
      <t xml:space="preserve">
</t>
    </r>
    <r>
      <rPr>
        <sz val="11"/>
        <color rgb="FF000000"/>
        <rFont val="Calibri"/>
      </rPr>
      <t xml:space="preserve">b)Click </t>
    </r>
    <r>
      <rPr>
        <b/>
        <sz val="11"/>
        <color rgb="FF000000"/>
        <rFont val="Calibri"/>
      </rPr>
      <t>Add Rules</t>
    </r>
    <r>
      <rPr>
        <sz val="11"/>
        <color rgb="FF000000"/>
        <rFont val="Calibri"/>
      </rPr>
      <t xml:space="preserve">
</t>
    </r>
    <r>
      <rPr>
        <sz val="11"/>
        <color rgb="FF000000"/>
        <rFont val="Calibri"/>
      </rPr>
      <t xml:space="preserve">c)Click the </t>
    </r>
    <r>
      <rPr>
        <b/>
        <sz val="11"/>
        <color rgb="FF000000"/>
        <rFont val="Calibri"/>
      </rPr>
      <t>Inbound</t>
    </r>
    <r>
      <rPr>
        <sz val="11"/>
        <color rgb="FF000000"/>
        <rFont val="Calibri"/>
      </rPr>
      <t xml:space="preserve"> tab</t>
    </r>
    <r>
      <rPr>
        <sz val="11"/>
        <color rgb="FF000000"/>
        <rFont val="Calibri"/>
      </rPr>
      <t xml:space="preserve">
</t>
    </r>
    <r>
      <rPr>
        <sz val="11"/>
        <color rgb="FF000000"/>
        <rFont val="Calibri"/>
      </rPr>
      <t xml:space="preserve">d)Identify </t>
    </r>
    <r>
      <rPr>
        <b/>
        <sz val="11"/>
        <color rgb="FF000000"/>
        <rFont val="Calibri"/>
      </rPr>
      <t>the rules</t>
    </r>
    <r>
      <rPr>
        <sz val="11"/>
        <color rgb="FF000000"/>
        <rFont val="Calibri"/>
      </rPr>
      <t xml:space="preserve"> to be removed</t>
    </r>
    <r>
      <rPr>
        <sz val="11"/>
        <color rgb="FF000000"/>
        <rFont val="Calibri"/>
      </rPr>
      <t xml:space="preserve">
</t>
    </r>
    <r>
      <rPr>
        <sz val="11"/>
        <color rgb="FF000000"/>
        <rFont val="Calibri"/>
      </rPr>
      <t xml:space="preserve">f)Click  </t>
    </r>
    <r>
      <rPr>
        <b/>
        <sz val="11"/>
        <color rgb="FF000000"/>
        <rFont val="Calibri"/>
      </rPr>
      <t>Delete</t>
    </r>
    <r>
      <rPr>
        <sz val="11"/>
        <color rgb="FF000000"/>
        <rFont val="Calibri"/>
      </rPr>
      <t xml:space="preserve"> in the </t>
    </r>
    <r>
      <rPr>
        <b/>
        <sz val="11"/>
        <color rgb="FF000000"/>
        <rFont val="Calibri"/>
      </rPr>
      <t>Remove column</t>
    </r>
    <r>
      <rPr>
        <sz val="11"/>
        <color rgb="FF000000"/>
        <rFont val="Calibri"/>
      </rPr>
      <t xml:space="preserve">
</t>
    </r>
    <r>
      <rPr>
        <sz val="11"/>
        <color rgb="FF000000"/>
        <rFont val="Calibri"/>
      </rPr>
      <t xml:space="preserve">g)Click </t>
    </r>
    <r>
      <rPr>
        <b/>
        <sz val="11"/>
        <color rgb="FF000000"/>
        <rFont val="Calibri"/>
      </rPr>
      <t>OK</t>
    </r>
  </si>
  <si>
    <r>
      <rPr>
        <sz val="11"/>
        <color rgb="FF000000"/>
        <rFont val="Calibri"/>
      </rPr>
      <t>Security groups provide stateful filtering of ingress/egress network traffic to Alibaba Cloud resources. It is recommended that no security group allows unrestricted ingress access to port 22.</t>
    </r>
  </si>
  <si>
    <r>
      <rPr>
        <sz val="11"/>
        <color rgb="FF000000"/>
        <rFont val="Calibri"/>
      </rPr>
      <t>For valid operation needs, such as updating an existing environment, care should be taken to ensure that administrators currently relying on an existing ingress from 0.0.0.0/0 have access to ports 22 through another security group.</t>
    </r>
  </si>
  <si>
    <r>
      <rPr>
        <sz val="11"/>
        <color rgb="FF000000"/>
        <rFont val="Calibri"/>
      </rPr>
      <t xml:space="preserve">- Logon to ECS Console </t>
    </r>
    <r>
      <rPr>
        <sz val="11"/>
        <color rgb="FF0000FF"/>
        <rFont val="Calibri"/>
      </rPr>
      <t>(https://ecs.console.aliyun.com/)</t>
    </r>
    <r>
      <rPr>
        <sz val="11"/>
        <color rgb="FF000000"/>
        <rFont val="Calibri"/>
      </rPr>
      <t xml:space="preserve"> .</t>
    </r>
    <r>
      <rPr>
        <sz val="11"/>
        <color rgb="FF000000"/>
        <rFont val="Calibri"/>
      </rPr>
      <t xml:space="preserve">
</t>
    </r>
    <r>
      <rPr>
        <sz val="11"/>
        <color rgb="FF000000"/>
        <rFont val="Calibri"/>
      </rPr>
      <t xml:space="preserve">- In the left pane, click to </t>
    </r>
    <r>
      <rPr>
        <b/>
        <sz val="11"/>
        <color rgb="FF000000"/>
        <rFont val="Calibri"/>
      </rPr>
      <t>expand Network and Security</t>
    </r>
    <r>
      <rPr>
        <sz val="11"/>
        <color rgb="FF000000"/>
        <rFont val="Calibri"/>
      </rPr>
      <t xml:space="preserve">, click </t>
    </r>
    <r>
      <rPr>
        <b/>
        <sz val="11"/>
        <color rgb="FF000000"/>
        <rFont val="Calibri"/>
      </rPr>
      <t>Security Groups</t>
    </r>
    <r>
      <rPr>
        <sz val="11"/>
        <color rgb="FF000000"/>
        <rFont val="Calibri"/>
      </rPr>
      <t xml:space="preserve">
</t>
    </r>
    <r>
      <rPr>
        <sz val="11"/>
        <color rgb="FF000000"/>
        <rFont val="Calibri"/>
      </rPr>
      <t xml:space="preserve">- For each </t>
    </r>
    <r>
      <rPr>
        <b/>
        <sz val="11"/>
        <color rgb="FF000000"/>
        <rFont val="Calibri"/>
      </rPr>
      <t>security group</t>
    </r>
    <r>
      <rPr>
        <sz val="11"/>
        <color rgb="FF000000"/>
        <rFont val="Calibri"/>
      </rPr>
      <t>, perform the following:</t>
    </r>
    <r>
      <rPr>
        <sz val="11"/>
        <color rgb="FF000000"/>
        <rFont val="Calibri"/>
      </rPr>
      <t xml:space="preserve">
</t>
    </r>
    <r>
      <rPr>
        <sz val="11"/>
        <color rgb="FF000000"/>
        <rFont val="Calibri"/>
      </rPr>
      <t xml:space="preserve">- Select the </t>
    </r>
    <r>
      <rPr>
        <b/>
        <sz val="11"/>
        <color rgb="FF000000"/>
        <rFont val="Calibri"/>
      </rPr>
      <t>security group</t>
    </r>
    <r>
      <rPr>
        <sz val="11"/>
        <color rgb="FF000000"/>
        <rFont val="Calibri"/>
      </rPr>
      <t xml:space="preserve">
</t>
    </r>
    <r>
      <rPr>
        <sz val="11"/>
        <color rgb="FF000000"/>
        <rFont val="Calibri"/>
      </rPr>
      <t xml:space="preserve">- Click </t>
    </r>
    <r>
      <rPr>
        <b/>
        <sz val="11"/>
        <color rgb="FF000000"/>
        <rFont val="Calibri"/>
      </rPr>
      <t>Add Rules</t>
    </r>
    <r>
      <rPr>
        <sz val="11"/>
        <color rgb="FF000000"/>
        <rFont val="Calibri"/>
      </rPr>
      <t xml:space="preserve">
</t>
    </r>
    <r>
      <rPr>
        <sz val="11"/>
        <color rgb="FF000000"/>
        <rFont val="Calibri"/>
      </rPr>
      <t xml:space="preserve">- Click the </t>
    </r>
    <r>
      <rPr>
        <b/>
        <sz val="11"/>
        <color rgb="FF000000"/>
        <rFont val="Calibri"/>
      </rPr>
      <t>Inbound tab</t>
    </r>
    <r>
      <rPr>
        <sz val="11"/>
        <color rgb="FF000000"/>
        <rFont val="Calibri"/>
      </rPr>
      <t xml:space="preserve">
</t>
    </r>
    <r>
      <rPr>
        <sz val="11"/>
        <color rgb="FF000000"/>
        <rFont val="Calibri"/>
      </rPr>
      <t xml:space="preserve">- Ensure </t>
    </r>
    <r>
      <rPr>
        <b/>
        <sz val="11"/>
        <color rgb="FF000000"/>
        <rFont val="Calibri"/>
      </rPr>
      <t>no rule</t>
    </r>
    <r>
      <rPr>
        <sz val="11"/>
        <color rgb="FF000000"/>
        <rFont val="Calibri"/>
      </rPr>
      <t xml:space="preserve"> exists that has a </t>
    </r>
    <r>
      <rPr>
        <b/>
        <sz val="11"/>
        <color rgb="FF000000"/>
        <rFont val="Calibri"/>
      </rPr>
      <t>port range</t>
    </r>
    <r>
      <rPr>
        <sz val="11"/>
        <color rgb="FF000000"/>
        <rFont val="Calibri"/>
      </rPr>
      <t xml:space="preserve"> that includes </t>
    </r>
    <r>
      <rPr>
        <b/>
        <sz val="11"/>
        <color rgb="FF000000"/>
        <rFont val="Calibri"/>
      </rPr>
      <t>port 22</t>
    </r>
    <r>
      <rPr>
        <sz val="11"/>
        <color rgb="FF000000"/>
        <rFont val="Calibri"/>
      </rPr>
      <t xml:space="preserve"> and has an </t>
    </r>
    <r>
      <rPr>
        <b/>
        <sz val="11"/>
        <color rgb="FF000000"/>
        <rFont val="Calibri"/>
      </rPr>
      <t>Authorization Object of 0.0.0.0/0</t>
    </r>
    <r>
      <rPr>
        <sz val="11"/>
        <color rgb="FF000000"/>
        <rFont val="Calibri"/>
      </rPr>
      <t xml:space="preserve">
</t>
    </r>
    <r>
      <rPr>
        <sz val="11"/>
        <color rgb="FF000000"/>
        <rFont val="Calibri"/>
      </rPr>
      <t>Note: A Port value of ALL or a port range such as 0-1024 also includes port 22.</t>
    </r>
  </si>
  <si>
    <r>
      <rPr>
        <sz val="11"/>
        <color rgb="FF000000"/>
        <rFont val="Calibri"/>
      </rPr>
      <t>By default, Authorization Object and port range are not set.</t>
    </r>
  </si>
  <si>
    <t>4.4</t>
  </si>
  <si>
    <r>
      <rPr>
        <sz val="11"/>
        <rFont val="Calibri"/>
      </rPr>
      <t>Ensure no security groups allow ingress from 0.0.0.0/0 to port 3389</t>
    </r>
  </si>
  <si>
    <r>
      <rPr>
        <sz val="11"/>
        <color rgb="FF000000"/>
        <rFont val="Calibri"/>
      </rPr>
      <t xml:space="preserve">- Logon to ECS Console </t>
    </r>
    <r>
      <rPr>
        <sz val="11"/>
        <color rgb="FF0000FF"/>
        <rFont val="Calibri"/>
      </rPr>
      <t>(https://ecs.console.aliyun.com/)</t>
    </r>
    <r>
      <rPr>
        <sz val="11"/>
        <color rgb="FF000000"/>
        <rFont val="Calibri"/>
      </rPr>
      <t xml:space="preserve"> .</t>
    </r>
    <r>
      <rPr>
        <sz val="11"/>
        <color rgb="FF000000"/>
        <rFont val="Calibri"/>
      </rPr>
      <t xml:space="preserve">
</t>
    </r>
    <r>
      <rPr>
        <sz val="11"/>
        <color rgb="FF000000"/>
        <rFont val="Calibri"/>
      </rPr>
      <t xml:space="preserve">- In the left pane, click to expand </t>
    </r>
    <r>
      <rPr>
        <b/>
        <sz val="11"/>
        <color rgb="FF000000"/>
        <rFont val="Calibri"/>
      </rPr>
      <t>Network</t>
    </r>
    <r>
      <rPr>
        <sz val="11"/>
        <color rgb="FF000000"/>
        <rFont val="Calibri"/>
      </rPr>
      <t xml:space="preserve"> and </t>
    </r>
    <r>
      <rPr>
        <b/>
        <sz val="11"/>
        <color rgb="FF000000"/>
        <rFont val="Calibri"/>
      </rPr>
      <t>Security</t>
    </r>
    <r>
      <rPr>
        <sz val="11"/>
        <color rgb="FF000000"/>
        <rFont val="Calibri"/>
      </rPr>
      <t xml:space="preserve">, click </t>
    </r>
    <r>
      <rPr>
        <b/>
        <sz val="11"/>
        <color rgb="FF000000"/>
        <rFont val="Calibri"/>
      </rPr>
      <t>Security Groups</t>
    </r>
    <r>
      <rPr>
        <sz val="11"/>
        <color rgb="FF000000"/>
        <rFont val="Calibri"/>
      </rPr>
      <t xml:space="preserve">
</t>
    </r>
    <r>
      <rPr>
        <sz val="11"/>
        <color rgb="FF000000"/>
        <rFont val="Calibri"/>
      </rPr>
      <t xml:space="preserve">For each </t>
    </r>
    <r>
      <rPr>
        <b/>
        <sz val="11"/>
        <color rgb="FF000000"/>
        <rFont val="Calibri"/>
      </rPr>
      <t>security group</t>
    </r>
    <r>
      <rPr>
        <sz val="11"/>
        <color rgb="FF000000"/>
        <rFont val="Calibri"/>
      </rPr>
      <t>, perform the following:</t>
    </r>
    <r>
      <rPr>
        <sz val="11"/>
        <color rgb="FF000000"/>
        <rFont val="Calibri"/>
      </rPr>
      <t xml:space="preserve">
</t>
    </r>
    <r>
      <rPr>
        <sz val="11"/>
        <color rgb="FF000000"/>
        <rFont val="Calibri"/>
      </rPr>
      <t xml:space="preserve">- Select the </t>
    </r>
    <r>
      <rPr>
        <b/>
        <sz val="11"/>
        <color rgb="FF000000"/>
        <rFont val="Calibri"/>
      </rPr>
      <t>security group</t>
    </r>
    <r>
      <rPr>
        <sz val="11"/>
        <color rgb="FF000000"/>
        <rFont val="Calibri"/>
      </rPr>
      <t xml:space="preserve">
</t>
    </r>
    <r>
      <rPr>
        <sz val="11"/>
        <color rgb="FF000000"/>
        <rFont val="Calibri"/>
      </rPr>
      <t xml:space="preserve">- Click </t>
    </r>
    <r>
      <rPr>
        <b/>
        <sz val="11"/>
        <color rgb="FF000000"/>
        <rFont val="Calibri"/>
      </rPr>
      <t>Add Rules</t>
    </r>
    <r>
      <rPr>
        <sz val="11"/>
        <color rgb="FF000000"/>
        <rFont val="Calibri"/>
      </rPr>
      <t xml:space="preserve">
</t>
    </r>
    <r>
      <rPr>
        <sz val="11"/>
        <color rgb="FF000000"/>
        <rFont val="Calibri"/>
      </rPr>
      <t xml:space="preserve">- Click the </t>
    </r>
    <r>
      <rPr>
        <b/>
        <sz val="11"/>
        <color rgb="FF000000"/>
        <rFont val="Calibri"/>
      </rPr>
      <t>Inbound  tab</t>
    </r>
    <r>
      <rPr>
        <sz val="11"/>
        <color rgb="FF000000"/>
        <rFont val="Calibri"/>
      </rPr>
      <t xml:space="preserve">
</t>
    </r>
    <r>
      <rPr>
        <sz val="11"/>
        <color rgb="FF000000"/>
        <rFont val="Calibri"/>
      </rPr>
      <t xml:space="preserve">- Identify the rules </t>
    </r>
    <r>
      <rPr>
        <b/>
        <sz val="11"/>
        <color rgb="FF000000"/>
        <rFont val="Calibri"/>
      </rPr>
      <t>to be removed</t>
    </r>
    <r>
      <rPr>
        <sz val="11"/>
        <color rgb="FF000000"/>
        <rFont val="Calibri"/>
      </rPr>
      <t xml:space="preserve">
</t>
    </r>
    <r>
      <rPr>
        <sz val="11"/>
        <color rgb="FF000000"/>
        <rFont val="Calibri"/>
      </rPr>
      <t xml:space="preserve">- Click </t>
    </r>
    <r>
      <rPr>
        <b/>
        <sz val="11"/>
        <color rgb="FF000000"/>
        <rFont val="Calibri"/>
      </rPr>
      <t>Delete</t>
    </r>
    <r>
      <rPr>
        <sz val="11"/>
        <color rgb="FF000000"/>
        <rFont val="Calibri"/>
      </rPr>
      <t xml:space="preserve"> in the Remove column</t>
    </r>
    <r>
      <rPr>
        <sz val="11"/>
        <color rgb="FF000000"/>
        <rFont val="Calibri"/>
      </rPr>
      <t xml:space="preserve">
</t>
    </r>
    <r>
      <rPr>
        <sz val="11"/>
        <color rgb="FF000000"/>
        <rFont val="Calibri"/>
      </rPr>
      <t xml:space="preserve">- Click </t>
    </r>
    <r>
      <rPr>
        <b/>
        <sz val="11"/>
        <color rgb="FF000000"/>
        <rFont val="Calibri"/>
      </rPr>
      <t>OK</t>
    </r>
  </si>
  <si>
    <r>
      <rPr>
        <sz val="11"/>
        <color rgb="FF000000"/>
        <rFont val="Calibri"/>
      </rPr>
      <t>Security groups provide filtering of ingress/egress network traffic to Aliyun resources. It is recommended that no security group allows unrestricted ingress access to port 3389.</t>
    </r>
  </si>
  <si>
    <r>
      <rPr>
        <sz val="11"/>
        <color rgb="FF000000"/>
        <rFont val="Calibri"/>
      </rPr>
      <t>For valid operation needs, such as updating an existing environment, care should be taken to ensure that administrators currently relying on an existing ingress from 0.0.0.0/0 have access to ports 3389 through another security group.</t>
    </r>
  </si>
  <si>
    <r>
      <rPr>
        <sz val="11"/>
        <color rgb="FF000000"/>
        <rFont val="Calibri"/>
      </rPr>
      <t xml:space="preserve">- Logon to ECS Console </t>
    </r>
    <r>
      <rPr>
        <sz val="11"/>
        <color rgb="FF0000FF"/>
        <rFont val="Calibri"/>
      </rPr>
      <t>(https://ecs.console.aliyun.com/)</t>
    </r>
    <r>
      <rPr>
        <sz val="11"/>
        <color rgb="FF000000"/>
        <rFont val="Calibri"/>
      </rPr>
      <t xml:space="preserve"> .</t>
    </r>
    <r>
      <rPr>
        <sz val="11"/>
        <color rgb="FF000000"/>
        <rFont val="Calibri"/>
      </rPr>
      <t xml:space="preserve">
</t>
    </r>
    <r>
      <rPr>
        <sz val="11"/>
        <color rgb="FF000000"/>
        <rFont val="Calibri"/>
      </rPr>
      <t xml:space="preserve">- In the left pane, click to expand </t>
    </r>
    <r>
      <rPr>
        <b/>
        <sz val="11"/>
        <color rgb="FF000000"/>
        <rFont val="Calibri"/>
      </rPr>
      <t>Network</t>
    </r>
    <r>
      <rPr>
        <sz val="11"/>
        <color rgb="FF000000"/>
        <rFont val="Calibri"/>
      </rPr>
      <t xml:space="preserve"> and </t>
    </r>
    <r>
      <rPr>
        <b/>
        <sz val="11"/>
        <color rgb="FF000000"/>
        <rFont val="Calibri"/>
      </rPr>
      <t>Security</t>
    </r>
    <r>
      <rPr>
        <sz val="11"/>
        <color rgb="FF000000"/>
        <rFont val="Calibri"/>
      </rPr>
      <t xml:space="preserve">, click </t>
    </r>
    <r>
      <rPr>
        <b/>
        <sz val="11"/>
        <color rgb="FF000000"/>
        <rFont val="Calibri"/>
      </rPr>
      <t>Security Groups</t>
    </r>
    <r>
      <rPr>
        <sz val="11"/>
        <color rgb="FF000000"/>
        <rFont val="Calibri"/>
      </rPr>
      <t xml:space="preserve">
</t>
    </r>
    <r>
      <rPr>
        <sz val="11"/>
        <color rgb="FF000000"/>
        <rFont val="Calibri"/>
      </rPr>
      <t xml:space="preserve">- For each </t>
    </r>
    <r>
      <rPr>
        <b/>
        <sz val="11"/>
        <color rgb="FF000000"/>
        <rFont val="Calibri"/>
      </rPr>
      <t>security group</t>
    </r>
    <r>
      <rPr>
        <sz val="11"/>
        <color rgb="FF000000"/>
        <rFont val="Calibri"/>
      </rPr>
      <t>, perform the following:</t>
    </r>
    <r>
      <rPr>
        <sz val="11"/>
        <color rgb="FF000000"/>
        <rFont val="Calibri"/>
      </rPr>
      <t xml:space="preserve">
</t>
    </r>
    <r>
      <rPr>
        <sz val="11"/>
        <color rgb="FF000000"/>
        <rFont val="Calibri"/>
      </rPr>
      <t xml:space="preserve">- Select the </t>
    </r>
    <r>
      <rPr>
        <b/>
        <sz val="11"/>
        <color rgb="FF000000"/>
        <rFont val="Calibri"/>
      </rPr>
      <t>security group</t>
    </r>
    <r>
      <rPr>
        <sz val="11"/>
        <color rgb="FF000000"/>
        <rFont val="Calibri"/>
      </rPr>
      <t xml:space="preserve">
</t>
    </r>
    <r>
      <rPr>
        <sz val="11"/>
        <color rgb="FF000000"/>
        <rFont val="Calibri"/>
      </rPr>
      <t xml:space="preserve">- Click </t>
    </r>
    <r>
      <rPr>
        <b/>
        <sz val="11"/>
        <color rgb="FF000000"/>
        <rFont val="Calibri"/>
      </rPr>
      <t>Add Rules</t>
    </r>
    <r>
      <rPr>
        <sz val="11"/>
        <color rgb="FF000000"/>
        <rFont val="Calibri"/>
      </rPr>
      <t xml:space="preserve">
</t>
    </r>
    <r>
      <rPr>
        <sz val="11"/>
        <color rgb="FF000000"/>
        <rFont val="Calibri"/>
      </rPr>
      <t xml:space="preserve">- Click the </t>
    </r>
    <r>
      <rPr>
        <b/>
        <sz val="11"/>
        <color rgb="FF000000"/>
        <rFont val="Calibri"/>
      </rPr>
      <t>Inbound</t>
    </r>
    <r>
      <rPr>
        <sz val="11"/>
        <color rgb="FF000000"/>
        <rFont val="Calibri"/>
      </rPr>
      <t xml:space="preserve"> tab</t>
    </r>
    <r>
      <rPr>
        <sz val="11"/>
        <color rgb="FF000000"/>
        <rFont val="Calibri"/>
      </rPr>
      <t xml:space="preserve">
</t>
    </r>
    <r>
      <rPr>
        <sz val="11"/>
        <color rgb="FF000000"/>
        <rFont val="Calibri"/>
      </rPr>
      <t xml:space="preserve">- Ensure no rule exists that has a port range that includes </t>
    </r>
    <r>
      <rPr>
        <b/>
        <sz val="11"/>
        <color rgb="FF000000"/>
        <rFont val="Calibri"/>
      </rPr>
      <t>port 3389</t>
    </r>
    <r>
      <rPr>
        <sz val="11"/>
        <color rgb="FF000000"/>
        <rFont val="Calibri"/>
      </rPr>
      <t xml:space="preserve"> and has an </t>
    </r>
    <r>
      <rPr>
        <b/>
        <sz val="11"/>
        <color rgb="FF000000"/>
        <rFont val="Calibri"/>
      </rPr>
      <t>Authorization Object of 0.0.0.0/0</t>
    </r>
    <r>
      <rPr>
        <sz val="11"/>
        <color rgb="FF000000"/>
        <rFont val="Calibri"/>
      </rPr>
      <t xml:space="preserve">
</t>
    </r>
    <r>
      <rPr>
        <sz val="11"/>
        <color rgb="FF000000"/>
        <rFont val="Calibri"/>
      </rPr>
      <t>Note: A Port value of ALL or a port range such as 0-1024 also includes port 3389.</t>
    </r>
  </si>
  <si>
    <t>4.5</t>
  </si>
  <si>
    <r>
      <rPr>
        <sz val="11"/>
        <rFont val="Calibri"/>
      </rPr>
      <t>Ensure that the latest OS Patches for all Virtual Machines are applied</t>
    </r>
  </si>
  <si>
    <r>
      <rPr>
        <sz val="11"/>
        <color rgb="FF000000"/>
        <rFont val="Calibri"/>
      </rPr>
      <t xml:space="preserve">- Logon to Security Center Console </t>
    </r>
    <r>
      <rPr>
        <sz val="11"/>
        <color rgb="FF0000FF"/>
        <rFont val="Calibri"/>
      </rPr>
      <t>(https://yundun.console.aliyun.com/)</t>
    </r>
    <r>
      <rPr>
        <sz val="11"/>
        <color rgb="FF000000"/>
        <rFont val="Calibri"/>
      </rPr>
      <t xml:space="preserve">
</t>
    </r>
    <r>
      <rPr>
        <sz val="11"/>
        <color rgb="FF000000"/>
        <rFont val="Calibri"/>
      </rPr>
      <t xml:space="preserve">- Select </t>
    </r>
    <r>
      <rPr>
        <b/>
        <sz val="11"/>
        <color rgb="FF000000"/>
        <rFont val="Calibri"/>
      </rPr>
      <t>Vulnerabilities</t>
    </r>
    <r>
      <rPr>
        <sz val="11"/>
        <color rgb="FF000000"/>
        <rFont val="Calibri"/>
      </rPr>
      <t xml:space="preserve">
</t>
    </r>
    <r>
      <rPr>
        <sz val="11"/>
        <color rgb="FF000000"/>
        <rFont val="Calibri"/>
      </rPr>
      <t>- Apply all patches for vulnerabilities</t>
    </r>
  </si>
  <si>
    <r>
      <rPr>
        <sz val="11"/>
        <color rgb="FF000000"/>
        <rFont val="Calibri"/>
      </rPr>
      <t>Ensure that the latest OS patches for all virtual machines are applied.</t>
    </r>
  </si>
  <si>
    <r>
      <rPr>
        <sz val="11"/>
        <color rgb="FF000000"/>
        <rFont val="Calibri"/>
      </rPr>
      <t xml:space="preserve">- Logon to Security Center Console </t>
    </r>
    <r>
      <rPr>
        <sz val="11"/>
        <color rgb="FF0000FF"/>
        <rFont val="Calibri"/>
      </rPr>
      <t>(https://yundun.console.aliyun.com/)</t>
    </r>
    <r>
      <rPr>
        <sz val="11"/>
        <color rgb="FF000000"/>
        <rFont val="Calibri"/>
      </rPr>
      <t xml:space="preserve">
</t>
    </r>
    <r>
      <rPr>
        <sz val="11"/>
        <color rgb="FF000000"/>
        <rFont val="Calibri"/>
      </rPr>
      <t xml:space="preserve">- Select </t>
    </r>
    <r>
      <rPr>
        <b/>
        <sz val="11"/>
        <color rgb="FF000000"/>
        <rFont val="Calibri"/>
      </rPr>
      <t>Vulnerabilities</t>
    </r>
    <r>
      <rPr>
        <sz val="11"/>
        <color rgb="FF000000"/>
        <rFont val="Calibri"/>
      </rPr>
      <t xml:space="preserve">
</t>
    </r>
    <r>
      <rPr>
        <sz val="11"/>
        <color rgb="FF000000"/>
        <rFont val="Calibri"/>
      </rPr>
      <t>- Ensure all vulnerabilities are fixed</t>
    </r>
  </si>
  <si>
    <r>
      <rPr>
        <sz val="11"/>
        <color rgb="FF000000"/>
        <rFont val="Calibri"/>
      </rPr>
      <t>By default, patches are not automatically deployed.</t>
    </r>
  </si>
  <si>
    <t>4.6</t>
  </si>
  <si>
    <r>
      <rPr>
        <sz val="11"/>
        <rFont val="Calibri"/>
      </rPr>
      <t>Ensure that the endpoint protection for all Virtual Machines is installed</t>
    </r>
  </si>
  <si>
    <r>
      <rPr>
        <b/>
        <sz val="11"/>
        <color rgb="FF000000"/>
        <rFont val="Calibri"/>
      </rPr>
      <t>Using the Alibaba Cloud Management Console:</t>
    </r>
    <r>
      <rPr>
        <sz val="11"/>
        <color rgb="FF000000"/>
        <rFont val="Calibri"/>
      </rPr>
      <t xml:space="preserve">
</t>
    </r>
    <r>
      <rPr>
        <sz val="11"/>
        <color rgb="FF000000"/>
        <rFont val="Calibri"/>
      </rPr>
      <t xml:space="preserve">- Logon to Security Center Console </t>
    </r>
    <r>
      <rPr>
        <sz val="11"/>
        <color rgb="FF0000FF"/>
        <rFont val="Calibri"/>
      </rPr>
      <t>(https://yundun.console.aliyun.com/)</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Click </t>
    </r>
    <r>
      <rPr>
        <b/>
        <sz val="11"/>
        <color rgb="FF000000"/>
        <rFont val="Calibri"/>
      </rPr>
      <t>Agent</t>
    </r>
    <r>
      <rPr>
        <sz val="11"/>
        <color rgb="FF000000"/>
        <rFont val="Calibri"/>
      </rPr>
      <t xml:space="preserve">
</t>
    </r>
    <r>
      <rPr>
        <sz val="11"/>
        <color rgb="FF000000"/>
        <rFont val="Calibri"/>
      </rPr>
      <t xml:space="preserve">- On the </t>
    </r>
    <r>
      <rPr>
        <b/>
        <sz val="11"/>
        <color rgb="FF000000"/>
        <rFont val="Calibri"/>
      </rPr>
      <t>Agent</t>
    </r>
    <r>
      <rPr>
        <sz val="11"/>
        <color rgb="FF000000"/>
        <rFont val="Calibri"/>
      </rPr>
      <t xml:space="preserve"> tab, select the virtual machines without Security Center agent installed</t>
    </r>
    <r>
      <rPr>
        <sz val="11"/>
        <color rgb="FF000000"/>
        <rFont val="Calibri"/>
      </rPr>
      <t xml:space="preserve">
</t>
    </r>
    <r>
      <rPr>
        <sz val="11"/>
        <color rgb="FF000000"/>
        <rFont val="Calibri"/>
      </rPr>
      <t xml:space="preserve">- Click </t>
    </r>
    <r>
      <rPr>
        <b/>
        <sz val="11"/>
        <color rgb="FF000000"/>
        <rFont val="Calibri"/>
      </rPr>
      <t>Install</t>
    </r>
  </si>
  <si>
    <r>
      <rPr>
        <sz val="11"/>
        <color rgb="FF000000"/>
        <rFont val="Calibri"/>
      </rPr>
      <t>Install endpoint protection for all virtual machines.</t>
    </r>
  </si>
  <si>
    <r>
      <rPr>
        <b/>
        <sz val="11"/>
        <color rgb="FF000000"/>
        <rFont val="Calibri"/>
      </rPr>
      <t>Using the Alibaba Cloud Management Console:</t>
    </r>
    <r>
      <rPr>
        <sz val="11"/>
        <color rgb="FF000000"/>
        <rFont val="Calibri"/>
      </rPr>
      <t xml:space="preserve">
</t>
    </r>
    <r>
      <rPr>
        <sz val="11"/>
        <color rgb="FF000000"/>
        <rFont val="Calibri"/>
      </rPr>
      <t xml:space="preserve">- Logon to Security Center Console </t>
    </r>
    <r>
      <rPr>
        <sz val="11"/>
        <color rgb="FF0000FF"/>
        <rFont val="Calibri"/>
      </rPr>
      <t>(https://yundun.console.aliyun.com/)</t>
    </r>
    <r>
      <rPr>
        <sz val="11"/>
        <color rgb="FF000000"/>
        <rFont val="Calibri"/>
      </rPr>
      <t xml:space="preserve">
</t>
    </r>
    <r>
      <rPr>
        <sz val="11"/>
        <color rgb="FF000000"/>
        <rFont val="Calibri"/>
      </rPr>
      <t xml:space="preserve">- Select </t>
    </r>
    <r>
      <rPr>
        <b/>
        <sz val="11"/>
        <color rgb="FF000000"/>
        <rFont val="Calibri"/>
      </rPr>
      <t>Overview</t>
    </r>
    <r>
      <rPr>
        <sz val="11"/>
        <color rgb="FF000000"/>
        <rFont val="Calibri"/>
      </rPr>
      <t xml:space="preserve">
</t>
    </r>
    <r>
      <rPr>
        <sz val="11"/>
        <color rgb="FF000000"/>
        <rFont val="Calibri"/>
      </rPr>
      <t>- Ensure all ECS are installed with Security Center agent</t>
    </r>
  </si>
  <si>
    <r>
      <rPr>
        <sz val="11"/>
        <color rgb="FF000000"/>
        <rFont val="Calibri"/>
      </rPr>
      <t>Not installed</t>
    </r>
  </si>
  <si>
    <t>Storage</t>
  </si>
  <si>
    <t>5.1</t>
  </si>
  <si>
    <r>
      <rPr>
        <sz val="11"/>
        <rFont val="Calibri"/>
      </rPr>
      <t>Ensure that OSS bucket is not anonymously or publicly accessible</t>
    </r>
  </si>
  <si>
    <r>
      <rPr>
        <sz val="11"/>
        <color rgb="FF000000"/>
        <rFont val="Calibri"/>
      </rPr>
      <t>The anonymous or public access to OSS bucket can be restricted through both Bucket ACL and Bucket Policy.</t>
    </r>
    <r>
      <rPr>
        <sz val="11"/>
        <color rgb="FF000000"/>
        <rFont val="Calibri"/>
      </rPr>
      <t xml:space="preserve">
</t>
    </r>
    <r>
      <rPr>
        <b/>
        <sz val="11"/>
        <color rgb="FF000000"/>
        <rFont val="Calibri"/>
      </rPr>
      <t>Using the Bucket ACL:</t>
    </r>
    <r>
      <rPr>
        <sz val="11"/>
        <color rgb="FF000000"/>
        <rFont val="Calibri"/>
      </rPr>
      <t xml:space="preserve">
</t>
    </r>
    <r>
      <rPr>
        <sz val="11"/>
        <color rgb="FF000000"/>
        <rFont val="Calibri"/>
      </rPr>
      <t xml:space="preserve">- Logon to OSS console </t>
    </r>
    <r>
      <rPr>
        <sz val="11"/>
        <color rgb="FF0000FF"/>
        <rFont val="Calibri"/>
      </rPr>
      <t>(https://oss.console.aliyun.com/overview)</t>
    </r>
    <r>
      <rPr>
        <sz val="11"/>
        <color rgb="FF000000"/>
        <rFont val="Calibri"/>
      </rPr>
      <t>.</t>
    </r>
    <r>
      <rPr>
        <sz val="11"/>
        <color rgb="FF000000"/>
        <rFont val="Calibri"/>
      </rPr>
      <t xml:space="preserve">
</t>
    </r>
    <r>
      <rPr>
        <sz val="11"/>
        <color rgb="FF000000"/>
        <rFont val="Calibri"/>
      </rPr>
      <t>- In the bucket-list pane, click on a target OSS bucket</t>
    </r>
    <r>
      <rPr>
        <sz val="11"/>
        <color rgb="FF000000"/>
        <rFont val="Calibri"/>
      </rPr>
      <t xml:space="preserve">
</t>
    </r>
    <r>
      <rPr>
        <sz val="11"/>
        <color rgb="FF000000"/>
        <rFont val="Calibri"/>
      </rPr>
      <t xml:space="preserve">- Click on </t>
    </r>
    <r>
      <rPr>
        <b/>
        <sz val="11"/>
        <color rgb="FF000000"/>
        <rFont val="Calibri"/>
      </rPr>
      <t>Basic Setting</t>
    </r>
    <r>
      <rPr>
        <sz val="11"/>
        <color rgb="FF000000"/>
        <rFont val="Calibri"/>
      </rPr>
      <t xml:space="preserve"> in top middle of the console</t>
    </r>
    <r>
      <rPr>
        <sz val="11"/>
        <color rgb="FF000000"/>
        <rFont val="Calibri"/>
      </rPr>
      <t xml:space="preserve">
</t>
    </r>
    <r>
      <rPr>
        <sz val="11"/>
        <color rgb="FF000000"/>
        <rFont val="Calibri"/>
      </rPr>
      <t xml:space="preserve">- Under ACL section, click on </t>
    </r>
    <r>
      <rPr>
        <b/>
        <sz val="11"/>
        <color rgb="FF000000"/>
        <rFont val="Calibri"/>
      </rPr>
      <t>configure</t>
    </r>
    <r>
      <rPr>
        <sz val="11"/>
        <color rgb="FF000000"/>
        <rFont val="Calibri"/>
      </rPr>
      <t xml:space="preserve">
</t>
    </r>
    <r>
      <rPr>
        <sz val="11"/>
        <color rgb="FF000000"/>
        <rFont val="Calibri"/>
      </rPr>
      <t xml:space="preserve">- Click </t>
    </r>
    <r>
      <rPr>
        <b/>
        <sz val="11"/>
        <color rgb="FF000000"/>
        <rFont val="Calibri"/>
      </rPr>
      <t>Private</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
    </r>
    <r>
      <rPr>
        <b/>
        <sz val="11"/>
        <color rgb="FF000000"/>
        <rFont val="Calibri"/>
      </rPr>
      <t>Using Bucket Policy:</t>
    </r>
    <r>
      <rPr>
        <sz val="11"/>
        <color rgb="FF000000"/>
        <rFont val="Calibri"/>
      </rPr>
      <t xml:space="preserve">
</t>
    </r>
    <r>
      <rPr>
        <sz val="11"/>
        <color rgb="FF000000"/>
        <rFont val="Calibri"/>
      </rPr>
      <t xml:space="preserve">- Logon to OSS console </t>
    </r>
    <r>
      <rPr>
        <sz val="11"/>
        <color rgb="FF0000FF"/>
        <rFont val="Calibri"/>
      </rPr>
      <t>(https://oss.console.aliyun.com/overview)</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Bucket</t>
    </r>
    <r>
      <rPr>
        <sz val="11"/>
        <color rgb="FF000000"/>
        <rFont val="Calibri"/>
      </rPr>
      <t>, and then click the name of target bucket.</t>
    </r>
    <r>
      <rPr>
        <sz val="11"/>
        <color rgb="FF000000"/>
        <rFont val="Calibri"/>
      </rPr>
      <t xml:space="preserve">
</t>
    </r>
    <r>
      <rPr>
        <sz val="11"/>
        <color rgb="FF000000"/>
        <rFont val="Calibri"/>
      </rPr>
      <t xml:space="preserve">- Click the </t>
    </r>
    <r>
      <rPr>
        <b/>
        <sz val="11"/>
        <color rgb="FF000000"/>
        <rFont val="Calibri"/>
      </rPr>
      <t>Files</t>
    </r>
    <r>
      <rPr>
        <sz val="11"/>
        <color rgb="FF000000"/>
        <rFont val="Calibri"/>
      </rPr>
      <t xml:space="preserve"> tab. On the page that appears, click </t>
    </r>
    <r>
      <rPr>
        <b/>
        <sz val="11"/>
        <color rgb="FF000000"/>
        <rFont val="Calibri"/>
      </rPr>
      <t>Authorize</t>
    </r>
    <r>
      <rPr>
        <sz val="11"/>
        <color rgb="FF000000"/>
        <rFont val="Calibri"/>
      </rPr>
      <t>.</t>
    </r>
    <r>
      <rPr>
        <sz val="11"/>
        <color rgb="FF000000"/>
        <rFont val="Calibri"/>
      </rPr>
      <t xml:space="preserve">
</t>
    </r>
    <r>
      <rPr>
        <sz val="11"/>
        <color rgb="FF000000"/>
        <rFont val="Calibri"/>
      </rPr>
      <t xml:space="preserve">- In the Authorize dialog box that appears, click </t>
    </r>
    <r>
      <rPr>
        <b/>
        <sz val="11"/>
        <color rgb="FF000000"/>
        <rFont val="Calibri"/>
      </rPr>
      <t>Authorize</t>
    </r>
    <r>
      <rPr>
        <sz val="11"/>
        <color rgb="FF000000"/>
        <rFont val="Calibri"/>
      </rPr>
      <t>.</t>
    </r>
    <r>
      <rPr>
        <sz val="11"/>
        <color rgb="FF000000"/>
        <rFont val="Calibri"/>
      </rPr>
      <t xml:space="preserve">
</t>
    </r>
    <r>
      <rPr>
        <sz val="11"/>
        <color rgb="FF000000"/>
        <rFont val="Calibri"/>
      </rPr>
      <t xml:space="preserve">- In the Authorize dialog box that appears, choose the </t>
    </r>
    <r>
      <rPr>
        <b/>
        <sz val="11"/>
        <color rgb="FF000000"/>
        <rFont val="Calibri"/>
      </rPr>
      <t>Anonymous Accounts (*)</t>
    </r>
    <r>
      <rPr>
        <sz val="11"/>
        <color rgb="FF000000"/>
        <rFont val="Calibri"/>
      </rPr>
      <t xml:space="preserve"> for Accounts and choose </t>
    </r>
    <r>
      <rPr>
        <b/>
        <sz val="11"/>
        <color rgb="FF000000"/>
        <rFont val="Calibri"/>
      </rPr>
      <t xml:space="preserve">None for </t>
    </r>
    <r>
      <rPr>
        <sz val="11"/>
        <color rgb="FF000000"/>
        <rFont val="Calibri"/>
      </rPr>
      <t>Authorized Operation`.</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</si>
  <si>
    <r>
      <rPr>
        <sz val="11"/>
        <color rgb="FF000000"/>
        <rFont val="Calibri"/>
      </rPr>
      <t>A bucket is a container used to store objects in Object Storage Service (OSS). All objects in OSS are stored in buckets.</t>
    </r>
    <r>
      <rPr>
        <sz val="11"/>
        <color rgb="FF000000"/>
        <rFont val="Calibri"/>
      </rPr>
      <t xml:space="preserve">
</t>
    </r>
    <r>
      <rPr>
        <sz val="11"/>
        <color rgb="FF000000"/>
        <rFont val="Calibri"/>
      </rPr>
      <t>It is recommended that the access policy on OSS bucket does not allows anonymous and/or public access.</t>
    </r>
  </si>
  <si>
    <r>
      <rPr>
        <sz val="11"/>
        <color rgb="FF000000"/>
        <rFont val="Calibri"/>
      </rPr>
      <t>Customers may set ACL to public due to the business needs.</t>
    </r>
  </si>
  <si>
    <r>
      <rPr>
        <sz val="11"/>
        <color rgb="FF000000"/>
        <rFont val="Calibri"/>
      </rPr>
      <t>The anonymous or public access to OSS bucket can be restricted through both Bucket Access Control List (ACL) and Bucket Policy.</t>
    </r>
    <r>
      <rPr>
        <sz val="11"/>
        <color rgb="FF000000"/>
        <rFont val="Calibri"/>
      </rPr>
      <t xml:space="preserve">
</t>
    </r>
    <r>
      <rPr>
        <b/>
        <sz val="11"/>
        <color rgb="FF000000"/>
        <rFont val="Calibri"/>
      </rPr>
      <t>Using the Bucket ACL:</t>
    </r>
    <r>
      <rPr>
        <sz val="11"/>
        <color rgb="FF000000"/>
        <rFont val="Calibri"/>
      </rPr>
      <t xml:space="preserve">
</t>
    </r>
    <r>
      <rPr>
        <sz val="11"/>
        <color rgb="FF000000"/>
        <rFont val="Calibri"/>
      </rPr>
      <t xml:space="preserve">- Logon to OSS console </t>
    </r>
    <r>
      <rPr>
        <sz val="11"/>
        <color rgb="FF0000FF"/>
        <rFont val="Calibri"/>
      </rPr>
      <t>(https://oss.console.aliyun.com/overview)</t>
    </r>
    <r>
      <rPr>
        <sz val="11"/>
        <color rgb="FF000000"/>
        <rFont val="Calibri"/>
      </rPr>
      <t>.</t>
    </r>
    <r>
      <rPr>
        <sz val="11"/>
        <color rgb="FF000000"/>
        <rFont val="Calibri"/>
      </rPr>
      <t xml:space="preserve">
</t>
    </r>
    <r>
      <rPr>
        <sz val="11"/>
        <color rgb="FF000000"/>
        <rFont val="Calibri"/>
      </rPr>
      <t>- In the bucket-list pane, click on a target OSS bucket</t>
    </r>
    <r>
      <rPr>
        <sz val="11"/>
        <color rgb="FF000000"/>
        <rFont val="Calibri"/>
      </rPr>
      <t xml:space="preserve">
</t>
    </r>
    <r>
      <rPr>
        <sz val="11"/>
        <color rgb="FF000000"/>
        <rFont val="Calibri"/>
      </rPr>
      <t xml:space="preserve">- Click on </t>
    </r>
    <r>
      <rPr>
        <b/>
        <sz val="11"/>
        <color rgb="FF000000"/>
        <rFont val="Calibri"/>
      </rPr>
      <t>Basic Setting</t>
    </r>
    <r>
      <rPr>
        <sz val="11"/>
        <color rgb="FF000000"/>
        <rFont val="Calibri"/>
      </rPr>
      <t xml:space="preserve"> in top middle of the console</t>
    </r>
    <r>
      <rPr>
        <sz val="11"/>
        <color rgb="FF000000"/>
        <rFont val="Calibri"/>
      </rPr>
      <t xml:space="preserve">
</t>
    </r>
    <r>
      <rPr>
        <sz val="11"/>
        <color rgb="FF000000"/>
        <rFont val="Calibri"/>
      </rPr>
      <t>- Under ACL section, ensure the Bucket ACL is set to `Private.</t>
    </r>
    <r>
      <rPr>
        <sz val="11"/>
        <color rgb="FF000000"/>
        <rFont val="Calibri"/>
      </rPr>
      <t xml:space="preserve">
</t>
    </r>
    <r>
      <rPr>
        <b/>
        <sz val="11"/>
        <color rgb="FF000000"/>
        <rFont val="Calibri"/>
      </rPr>
      <t>Using Bucket Policy:</t>
    </r>
    <r>
      <rPr>
        <sz val="11"/>
        <color rgb="FF000000"/>
        <rFont val="Calibri"/>
      </rPr>
      <t xml:space="preserve">
</t>
    </r>
    <r>
      <rPr>
        <sz val="11"/>
        <color rgb="FF000000"/>
        <rFont val="Calibri"/>
      </rPr>
      <t xml:space="preserve">- Logon to OSS console </t>
    </r>
    <r>
      <rPr>
        <sz val="11"/>
        <color rgb="FF0000FF"/>
        <rFont val="Calibri"/>
      </rPr>
      <t>(https://oss.console.aliyun.com/overview)</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Bucket</t>
    </r>
    <r>
      <rPr>
        <sz val="11"/>
        <color rgb="FF000000"/>
        <rFont val="Calibri"/>
      </rPr>
      <t>, and then click the name of target bucket.</t>
    </r>
    <r>
      <rPr>
        <sz val="11"/>
        <color rgb="FF000000"/>
        <rFont val="Calibri"/>
      </rPr>
      <t xml:space="preserve">
</t>
    </r>
    <r>
      <rPr>
        <sz val="11"/>
        <color rgb="FF000000"/>
        <rFont val="Calibri"/>
      </rPr>
      <t xml:space="preserve">- Click the </t>
    </r>
    <r>
      <rPr>
        <b/>
        <sz val="11"/>
        <color rgb="FF000000"/>
        <rFont val="Calibri"/>
      </rPr>
      <t>Files</t>
    </r>
    <r>
      <rPr>
        <sz val="11"/>
        <color rgb="FF000000"/>
        <rFont val="Calibri"/>
      </rPr>
      <t xml:space="preserve"> tab. On the page that appears, click </t>
    </r>
    <r>
      <rPr>
        <b/>
        <sz val="11"/>
        <color rgb="FF000000"/>
        <rFont val="Calibri"/>
      </rPr>
      <t>Authorize</t>
    </r>
    <r>
      <rPr>
        <sz val="11"/>
        <color rgb="FF000000"/>
        <rFont val="Calibri"/>
      </rPr>
      <t>.</t>
    </r>
    <r>
      <rPr>
        <sz val="11"/>
        <color rgb="FF000000"/>
        <rFont val="Calibri"/>
      </rPr>
      <t xml:space="preserve">
</t>
    </r>
    <r>
      <rPr>
        <sz val="11"/>
        <color rgb="FF000000"/>
        <rFont val="Calibri"/>
      </rPr>
      <t xml:space="preserve">- In the Authorize dialog box that appears, click </t>
    </r>
    <r>
      <rPr>
        <b/>
        <sz val="11"/>
        <color rgb="FF000000"/>
        <rFont val="Calibri"/>
      </rPr>
      <t>Authorize</t>
    </r>
    <r>
      <rPr>
        <sz val="11"/>
        <color rgb="FF000000"/>
        <rFont val="Calibri"/>
      </rPr>
      <t>.</t>
    </r>
    <r>
      <rPr>
        <sz val="11"/>
        <color rgb="FF000000"/>
        <rFont val="Calibri"/>
      </rPr>
      <t xml:space="preserve">
</t>
    </r>
    <r>
      <rPr>
        <sz val="11"/>
        <color rgb="FF000000"/>
        <rFont val="Calibri"/>
      </rPr>
      <t xml:space="preserve">- In the Authorize dialog box that appears, ensure the </t>
    </r>
    <r>
      <rPr>
        <b/>
        <sz val="11"/>
        <color rgb="FF000000"/>
        <rFont val="Calibri"/>
      </rPr>
      <t>Anonymous Accounts (*)</t>
    </r>
    <r>
      <rPr>
        <sz val="11"/>
        <color rgb="FF000000"/>
        <rFont val="Calibri"/>
      </rPr>
      <t xml:space="preserve"> is selected under </t>
    </r>
    <r>
      <rPr>
        <b/>
        <sz val="11"/>
        <color rgb="FF000000"/>
        <rFont val="Calibri"/>
      </rPr>
      <t>Accounts</t>
    </r>
    <r>
      <rPr>
        <sz val="11"/>
        <color rgb="FF000000"/>
        <rFont val="Calibri"/>
      </rPr>
      <t xml:space="preserve"> and </t>
    </r>
    <r>
      <rPr>
        <b/>
        <sz val="11"/>
        <color rgb="FF000000"/>
        <rFont val="Calibri"/>
      </rPr>
      <t>None</t>
    </r>
    <r>
      <rPr>
        <sz val="11"/>
        <color rgb="FF000000"/>
        <rFont val="Calibri"/>
      </rPr>
      <t xml:space="preserve"> is selected under </t>
    </r>
    <r>
      <rPr>
        <b/>
        <sz val="11"/>
        <color rgb="FF000000"/>
        <rFont val="Calibri"/>
      </rPr>
      <t>Authorized Operation</t>
    </r>
    <r>
      <rPr>
        <sz val="11"/>
        <color rgb="FF000000"/>
        <rFont val="Calibri"/>
      </rPr>
      <t>.</t>
    </r>
  </si>
  <si>
    <r>
      <rPr>
        <sz val="11"/>
        <color rgb="FF000000"/>
        <rFont val="Calibri"/>
      </rPr>
      <t>Private</t>
    </r>
  </si>
  <si>
    <t>5.2</t>
  </si>
  <si>
    <r>
      <rPr>
        <sz val="11"/>
        <rFont val="Calibri"/>
      </rPr>
      <t>Ensure that there are no publicly accessible objects in storage buckets</t>
    </r>
  </si>
  <si>
    <r>
      <rPr>
        <b/>
        <sz val="11"/>
        <color rgb="FF000000"/>
        <rFont val="Calibri"/>
      </rPr>
      <t>Using the Management Console:</t>
    </r>
    <r>
      <rPr>
        <sz val="11"/>
        <color rgb="FF000000"/>
        <rFont val="Calibri"/>
      </rPr>
      <t xml:space="preserve">
</t>
    </r>
    <r>
      <rPr>
        <sz val="11"/>
        <color rgb="FF000000"/>
        <rFont val="Calibri"/>
      </rPr>
      <t xml:space="preserve">- Logon to OSS console </t>
    </r>
    <r>
      <rPr>
        <sz val="11"/>
        <color rgb="FF0000FF"/>
        <rFont val="Calibri"/>
      </rPr>
      <t>(https://oss.console.aliyun.com/overview)</t>
    </r>
    <r>
      <rPr>
        <sz val="11"/>
        <color rgb="FF000000"/>
        <rFont val="Calibri"/>
      </rPr>
      <t>.</t>
    </r>
    <r>
      <rPr>
        <sz val="11"/>
        <color rgb="FF000000"/>
        <rFont val="Calibri"/>
      </rPr>
      <t xml:space="preserve">
</t>
    </r>
    <r>
      <rPr>
        <sz val="11"/>
        <color rgb="FF000000"/>
        <rFont val="Calibri"/>
      </rPr>
      <t>- In the bucket-list pane, click on a target OSS bucket</t>
    </r>
    <r>
      <rPr>
        <sz val="11"/>
        <color rgb="FF000000"/>
        <rFont val="Calibri"/>
      </rPr>
      <t xml:space="preserve">
</t>
    </r>
    <r>
      <rPr>
        <sz val="11"/>
        <color rgb="FF000000"/>
        <rFont val="Calibri"/>
      </rPr>
      <t xml:space="preserve">- Click on </t>
    </r>
    <r>
      <rPr>
        <b/>
        <sz val="11"/>
        <color rgb="FF000000"/>
        <rFont val="Calibri"/>
      </rPr>
      <t>Files</t>
    </r>
    <r>
      <rPr>
        <sz val="11"/>
        <color rgb="FF000000"/>
        <rFont val="Calibri"/>
      </rPr>
      <t xml:space="preserve"> in top middle of the console</t>
    </r>
    <r>
      <rPr>
        <sz val="11"/>
        <color rgb="FF000000"/>
        <rFont val="Calibri"/>
      </rPr>
      <t xml:space="preserve">
</t>
    </r>
    <r>
      <rPr>
        <sz val="11"/>
        <color rgb="FF000000"/>
        <rFont val="Calibri"/>
      </rPr>
      <t xml:space="preserve">- Hover on </t>
    </r>
    <r>
      <rPr>
        <b/>
        <sz val="11"/>
        <color rgb="FF000000"/>
        <rFont val="Calibri"/>
      </rPr>
      <t>More</t>
    </r>
    <r>
      <rPr>
        <sz val="11"/>
        <color rgb="FF000000"/>
        <rFont val="Calibri"/>
      </rPr>
      <t xml:space="preserve"> in the right column on a target object</t>
    </r>
    <r>
      <rPr>
        <sz val="11"/>
        <color rgb="FF000000"/>
        <rFont val="Calibri"/>
      </rPr>
      <t xml:space="preserve">
</t>
    </r>
    <r>
      <rPr>
        <sz val="11"/>
        <color rgb="FF000000"/>
        <rFont val="Calibri"/>
      </rPr>
      <t xml:space="preserve">- Click </t>
    </r>
    <r>
      <rPr>
        <b/>
        <sz val="11"/>
        <color rgb="FF000000"/>
        <rFont val="Calibri"/>
      </rPr>
      <t>Set ACL</t>
    </r>
    <r>
      <rPr>
        <sz val="11"/>
        <color rgb="FF000000"/>
        <rFont val="Calibri"/>
      </rPr>
      <t xml:space="preserve">
</t>
    </r>
    <r>
      <rPr>
        <sz val="11"/>
        <color rgb="FF000000"/>
        <rFont val="Calibri"/>
      </rPr>
      <t xml:space="preserve">- Click </t>
    </r>
    <r>
      <rPr>
        <b/>
        <sz val="11"/>
        <color rgb="FF000000"/>
        <rFont val="Calibri"/>
      </rPr>
      <t>Private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</si>
  <si>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A bucket is a container used to store objects in Object Storage Service (OSS). All objects in OSS are stored in buckets.</t>
    </r>
    <r>
      <rPr>
        <sz val="11"/>
        <color rgb="FF000000"/>
        <rFont val="Calibri"/>
      </rPr>
      <t xml:space="preserve">
</t>
    </r>
    <r>
      <rPr>
        <sz val="11"/>
        <color rgb="FF000000"/>
        <rFont val="Calibri"/>
      </rPr>
      <t>It is recommended that storage object ACL should not grant public access.</t>
    </r>
  </si>
  <si>
    <r>
      <rPr>
        <b/>
        <sz val="11"/>
        <color rgb="FF000000"/>
        <rFont val="Calibri"/>
      </rPr>
      <t>Using the Management Console:</t>
    </r>
    <r>
      <rPr>
        <sz val="11"/>
        <color rgb="FF000000"/>
        <rFont val="Calibri"/>
      </rPr>
      <t xml:space="preserve">
</t>
    </r>
    <r>
      <rPr>
        <sz val="11"/>
        <color rgb="FF000000"/>
        <rFont val="Calibri"/>
      </rPr>
      <t xml:space="preserve">- Logon to OSS console </t>
    </r>
    <r>
      <rPr>
        <sz val="11"/>
        <color rgb="FF0000FF"/>
        <rFont val="Calibri"/>
      </rPr>
      <t>(https://oss.console.aliyun.com/overview)</t>
    </r>
    <r>
      <rPr>
        <sz val="11"/>
        <color rgb="FF000000"/>
        <rFont val="Calibri"/>
      </rPr>
      <t>.</t>
    </r>
    <r>
      <rPr>
        <sz val="11"/>
        <color rgb="FF000000"/>
        <rFont val="Calibri"/>
      </rPr>
      <t xml:space="preserve">
</t>
    </r>
    <r>
      <rPr>
        <sz val="11"/>
        <color rgb="FF000000"/>
        <rFont val="Calibri"/>
      </rPr>
      <t>- In the bucket-list pane, click on a target OSS bucket</t>
    </r>
    <r>
      <rPr>
        <sz val="11"/>
        <color rgb="FF000000"/>
        <rFont val="Calibri"/>
      </rPr>
      <t xml:space="preserve">
</t>
    </r>
    <r>
      <rPr>
        <sz val="11"/>
        <color rgb="FF000000"/>
        <rFont val="Calibri"/>
      </rPr>
      <t xml:space="preserve">- Click on </t>
    </r>
    <r>
      <rPr>
        <b/>
        <sz val="11"/>
        <color rgb="FF000000"/>
        <rFont val="Calibri"/>
      </rPr>
      <t>Files</t>
    </r>
    <r>
      <rPr>
        <sz val="11"/>
        <color rgb="FF000000"/>
        <rFont val="Calibri"/>
      </rPr>
      <t xml:space="preserve"> in top middle of the console</t>
    </r>
    <r>
      <rPr>
        <sz val="11"/>
        <color rgb="FF000000"/>
        <rFont val="Calibri"/>
      </rPr>
      <t xml:space="preserve">
</t>
    </r>
    <r>
      <rPr>
        <sz val="11"/>
        <color rgb="FF000000"/>
        <rFont val="Calibri"/>
      </rPr>
      <t xml:space="preserve">- Click on </t>
    </r>
    <r>
      <rPr>
        <b/>
        <sz val="11"/>
        <color rgb="FF000000"/>
        <rFont val="Calibri"/>
      </rPr>
      <t>View details</t>
    </r>
    <r>
      <rPr>
        <sz val="11"/>
        <color rgb="FF000000"/>
        <rFont val="Calibri"/>
      </rPr>
      <t xml:space="preserve"> in the right column on a target object</t>
    </r>
    <r>
      <rPr>
        <sz val="11"/>
        <color rgb="FF000000"/>
        <rFont val="Calibri"/>
      </rPr>
      <t xml:space="preserve">
</t>
    </r>
    <r>
      <rPr>
        <sz val="11"/>
        <color rgb="FF000000"/>
        <rFont val="Calibri"/>
      </rPr>
      <t xml:space="preserve">- Ensure File ACL is set to </t>
    </r>
    <r>
      <rPr>
        <b/>
        <sz val="11"/>
        <color rgb="FF000000"/>
        <rFont val="Calibri"/>
      </rPr>
      <t>private</t>
    </r>
  </si>
  <si>
    <r>
      <rPr>
        <sz val="11"/>
        <color rgb="FF000000"/>
        <rFont val="Calibri"/>
      </rPr>
      <t>By Default, object ACLs is inherited from corresponding bucket ACL.</t>
    </r>
  </si>
  <si>
    <t>5.3</t>
  </si>
  <si>
    <r>
      <rPr>
        <sz val="11"/>
        <rFont val="Calibri"/>
      </rPr>
      <t>Ensure that logging is enabled for OSS buckets</t>
    </r>
  </si>
  <si>
    <r>
      <rPr>
        <sz val="11"/>
        <color rgb="FF000000"/>
        <rFont val="Calibri"/>
      </rPr>
      <t>Perform the following to enable OSS bucket logging:</t>
    </r>
    <r>
      <rPr>
        <sz val="11"/>
        <color rgb="FF000000"/>
        <rFont val="Calibri"/>
      </rPr>
      <t xml:space="preserve">
</t>
    </r>
    <r>
      <rPr>
        <b/>
        <sz val="11"/>
        <color rgb="FF000000"/>
        <rFont val="Calibri"/>
      </rPr>
      <t>Through the management console:</t>
    </r>
    <r>
      <rPr>
        <sz val="11"/>
        <color rgb="FF000000"/>
        <rFont val="Calibri"/>
      </rPr>
      <t xml:space="preserve">
</t>
    </r>
    <r>
      <rPr>
        <sz val="11"/>
        <color rgb="FF000000"/>
        <rFont val="Calibri"/>
      </rPr>
      <t xml:space="preserve">- Logon to OSS console </t>
    </r>
    <r>
      <rPr>
        <sz val="11"/>
        <color rgb="FF0000FF"/>
        <rFont val="Calibri"/>
      </rPr>
      <t>(https://oss.console.aliyun.com/overview)</t>
    </r>
    <r>
      <rPr>
        <sz val="11"/>
        <color rgb="FF000000"/>
        <rFont val="Calibri"/>
      </rPr>
      <t>.</t>
    </r>
    <r>
      <rPr>
        <sz val="11"/>
        <color rgb="FF000000"/>
        <rFont val="Calibri"/>
      </rPr>
      <t xml:space="preserve">
</t>
    </r>
    <r>
      <rPr>
        <sz val="11"/>
        <color rgb="FF000000"/>
        <rFont val="Calibri"/>
      </rPr>
      <t>- In the bucket-list pane, click on a target OSS bucket</t>
    </r>
    <r>
      <rPr>
        <sz val="11"/>
        <color rgb="FF000000"/>
        <rFont val="Calibri"/>
      </rPr>
      <t xml:space="preserve">
</t>
    </r>
    <r>
      <rPr>
        <sz val="11"/>
        <color rgb="FF000000"/>
        <rFont val="Calibri"/>
      </rPr>
      <t xml:space="preserve">- Under </t>
    </r>
    <r>
      <rPr>
        <b/>
        <sz val="11"/>
        <color rgb="FF000000"/>
        <rFont val="Calibri"/>
      </rPr>
      <t>Log</t>
    </r>
    <r>
      <rPr>
        <sz val="11"/>
        <color rgb="FF000000"/>
        <rFont val="Calibri"/>
      </rPr>
      <t xml:space="preserve">, click </t>
    </r>
    <r>
      <rPr>
        <b/>
        <sz val="11"/>
        <color rgb="FF000000"/>
        <rFont val="Calibri"/>
      </rPr>
      <t>configure</t>
    </r>
    <r>
      <rPr>
        <sz val="11"/>
        <color rgb="FF000000"/>
        <rFont val="Calibri"/>
      </rPr>
      <t xml:space="preserve">
</t>
    </r>
    <r>
      <rPr>
        <sz val="11"/>
        <color rgb="FF000000"/>
        <rFont val="Calibri"/>
      </rPr>
      <t>- Configure bucket logging</t>
    </r>
    <r>
      <rPr>
        <sz val="11"/>
        <color rgb="FF000000"/>
        <rFont val="Calibri"/>
      </rPr>
      <t xml:space="preserve">
</t>
    </r>
    <r>
      <rPr>
        <sz val="11"/>
        <color rgb="FF000000"/>
        <rFont val="Calibri"/>
      </rPr>
      <t xml:space="preserve">- Click the </t>
    </r>
    <r>
      <rPr>
        <b/>
        <sz val="11"/>
        <color rgb="FF000000"/>
        <rFont val="Calibri"/>
      </rPr>
      <t>Enabled</t>
    </r>
    <r>
      <rPr>
        <sz val="11"/>
        <color rgb="FF000000"/>
        <rFont val="Calibri"/>
      </rPr>
      <t xml:space="preserve"> checkbox</t>
    </r>
    <r>
      <rPr>
        <sz val="11"/>
        <color rgb="FF000000"/>
        <rFont val="Calibri"/>
      </rPr>
      <t xml:space="preserve">
</t>
    </r>
    <r>
      <rPr>
        <sz val="11"/>
        <color rgb="FF000000"/>
        <rFont val="Calibri"/>
      </rPr>
      <t>- Select Target Bucket from list</t>
    </r>
    <r>
      <rPr>
        <sz val="11"/>
        <color rgb="FF000000"/>
        <rFont val="Calibri"/>
      </rPr>
      <t xml:space="preserve">
</t>
    </r>
    <r>
      <rPr>
        <sz val="11"/>
        <color rgb="FF000000"/>
        <rFont val="Calibri"/>
      </rPr>
      <t>- Enter a Target Prefix</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</si>
  <si>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OSS Bucket Access Logging generates a log that contains access records for each request made to your OSS bucket. An access log record contains details about the request, such as the request type, the resources specified in the request worked, and the time and date the request was processed. It is recommended that bucket access logging be enabled on the OSS bucket.</t>
    </r>
  </si>
  <si>
    <r>
      <rPr>
        <sz val="11"/>
        <color rgb="FF000000"/>
        <rFont val="Calibri"/>
      </rPr>
      <t>Extra cost for log storage may incur.</t>
    </r>
  </si>
  <si>
    <r>
      <rPr>
        <sz val="11"/>
        <color rgb="FF000000"/>
        <rFont val="Calibri"/>
      </rPr>
      <t>Perform the following ensure the OSS bucket has access logging is enabled:</t>
    </r>
    <r>
      <rPr>
        <sz val="11"/>
        <color rgb="FF000000"/>
        <rFont val="Calibri"/>
      </rPr>
      <t xml:space="preserve">
</t>
    </r>
    <r>
      <rPr>
        <b/>
        <sz val="11"/>
        <color rgb="FF000000"/>
        <rFont val="Calibri"/>
      </rPr>
      <t>Through the management console:</t>
    </r>
    <r>
      <rPr>
        <sz val="11"/>
        <color rgb="FF000000"/>
        <rFont val="Calibri"/>
      </rPr>
      <t xml:space="preserve">
</t>
    </r>
    <r>
      <rPr>
        <sz val="11"/>
        <color rgb="FF000000"/>
        <rFont val="Calibri"/>
      </rPr>
      <t xml:space="preserve">- Logon to the OSS console </t>
    </r>
    <r>
      <rPr>
        <sz val="11"/>
        <color rgb="FF0000FF"/>
        <rFont val="Calibri"/>
      </rPr>
      <t>(https://oss.console.aliyun.com/overview)</t>
    </r>
    <r>
      <rPr>
        <sz val="11"/>
        <color rgb="FF000000"/>
        <rFont val="Calibri"/>
      </rPr>
      <t>.</t>
    </r>
    <r>
      <rPr>
        <sz val="11"/>
        <color rgb="FF000000"/>
        <rFont val="Calibri"/>
      </rPr>
      <t xml:space="preserve">
</t>
    </r>
    <r>
      <rPr>
        <sz val="11"/>
        <color rgb="FF000000"/>
        <rFont val="Calibri"/>
      </rPr>
      <t>- In the bucket-list pane, click on a target OSS bucket</t>
    </r>
    <r>
      <rPr>
        <sz val="11"/>
        <color rgb="FF000000"/>
        <rFont val="Calibri"/>
      </rPr>
      <t xml:space="preserve">
</t>
    </r>
    <r>
      <rPr>
        <sz val="11"/>
        <color rgb="FF000000"/>
        <rFont val="Calibri"/>
      </rPr>
      <t xml:space="preserve">- Under </t>
    </r>
    <r>
      <rPr>
        <b/>
        <sz val="11"/>
        <color rgb="FF000000"/>
        <rFont val="Calibri"/>
      </rPr>
      <t>Log</t>
    </r>
    <r>
      <rPr>
        <sz val="11"/>
        <color rgb="FF000000"/>
        <rFont val="Calibri"/>
      </rPr>
      <t xml:space="preserve">, ensure </t>
    </r>
    <r>
      <rPr>
        <b/>
        <sz val="11"/>
        <color rgb="FF000000"/>
        <rFont val="Calibri"/>
      </rPr>
      <t>Enabled</t>
    </r>
    <r>
      <rPr>
        <sz val="11"/>
        <color rgb="FF000000"/>
        <rFont val="Calibri"/>
      </rPr>
      <t xml:space="preserve"> is checked.</t>
    </r>
  </si>
  <si>
    <t>5.4</t>
  </si>
  <si>
    <r>
      <rPr>
        <sz val="11"/>
        <rFont val="Calibri"/>
      </rPr>
      <t xml:space="preserve">Ensure that </t>
    </r>
    <r>
      <rPr>
        <sz val="11"/>
        <color rgb="FF000000"/>
        <rFont val="Calibri"/>
      </rPr>
      <t>'</t>
    </r>
    <r>
      <rPr>
        <b/>
        <sz val="11"/>
        <color rgb="FF000000"/>
        <rFont val="Calibri"/>
      </rPr>
      <t>Secure transfer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</si>
  <si>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b/>
        <sz val="11"/>
        <color rgb="FF000000"/>
        <rFont val="Calibri"/>
      </rPr>
      <t>USing the management console:</t>
    </r>
    <r>
      <rPr>
        <sz val="11"/>
        <color rgb="FF000000"/>
        <rFont val="Calibri"/>
      </rPr>
      <t xml:space="preserve">
</t>
    </r>
    <r>
      <rPr>
        <sz val="11"/>
        <color rgb="FF000000"/>
        <rFont val="Calibri"/>
      </rPr>
      <t xml:space="preserve">- Logon to OSS console </t>
    </r>
    <r>
      <rPr>
        <sz val="11"/>
        <color rgb="FF0000FF"/>
        <rFont val="Calibri"/>
      </rPr>
      <t>(https://oss.console.aliyun.com/overview)</t>
    </r>
    <r>
      <rPr>
        <sz val="11"/>
        <color rgb="FF000000"/>
        <rFont val="Calibri"/>
      </rPr>
      <t>.</t>
    </r>
    <r>
      <rPr>
        <sz val="11"/>
        <color rgb="FF000000"/>
        <rFont val="Calibri"/>
      </rPr>
      <t xml:space="preserve">
</t>
    </r>
    <r>
      <rPr>
        <sz val="11"/>
        <color rgb="FF000000"/>
        <rFont val="Calibri"/>
      </rPr>
      <t>- In the bucket-list pane, click on a target OSS bucket</t>
    </r>
    <r>
      <rPr>
        <sz val="11"/>
        <color rgb="FF000000"/>
        <rFont val="Calibri"/>
      </rPr>
      <t xml:space="preserve">
</t>
    </r>
    <r>
      <rPr>
        <sz val="11"/>
        <color rgb="FF000000"/>
        <rFont val="Calibri"/>
      </rPr>
      <t xml:space="preserve">- Click on </t>
    </r>
    <r>
      <rPr>
        <b/>
        <sz val="11"/>
        <color rgb="FF000000"/>
        <rFont val="Calibri"/>
      </rPr>
      <t>Files</t>
    </r>
    <r>
      <rPr>
        <sz val="11"/>
        <color rgb="FF000000"/>
        <rFont val="Calibri"/>
      </rPr>
      <t xml:space="preserve"> in top middle of the console</t>
    </r>
    <r>
      <rPr>
        <sz val="11"/>
        <color rgb="FF000000"/>
        <rFont val="Calibri"/>
      </rPr>
      <t xml:space="preserve">
</t>
    </r>
    <r>
      <rPr>
        <sz val="11"/>
        <color rgb="FF000000"/>
        <rFont val="Calibri"/>
      </rPr>
      <t xml:space="preserve">- Click on </t>
    </r>
    <r>
      <rPr>
        <b/>
        <sz val="11"/>
        <color rgb="FF000000"/>
        <rFont val="Calibri"/>
      </rPr>
      <t>Authorize</t>
    </r>
    <r>
      <rPr>
        <sz val="11"/>
        <color rgb="FF000000"/>
        <rFont val="Calibri"/>
      </rPr>
      <t xml:space="preserve">
</t>
    </r>
    <r>
      <rPr>
        <sz val="11"/>
        <color rgb="FF000000"/>
        <rFont val="Calibri"/>
      </rPr>
      <t>- Click on Whole Bucket,*, None (Authorized Operation) and http (Conditions:Access Method)</t>
    </r>
    <r>
      <rPr>
        <sz val="11"/>
        <color rgb="FF000000"/>
        <rFont val="Calibri"/>
      </rPr>
      <t xml:space="preserve">
</t>
    </r>
    <r>
      <rPr>
        <sz val="11"/>
        <color rgb="FF000000"/>
        <rFont val="Calibri"/>
      </rPr>
      <t xml:space="preserve">- Click on </t>
    </r>
    <r>
      <rPr>
        <b/>
        <sz val="11"/>
        <color rgb="FF000000"/>
        <rFont val="Calibri"/>
      </rPr>
      <t>Save</t>
    </r>
  </si>
  <si>
    <r>
      <rPr>
        <sz val="11"/>
        <color rgb="FF000000"/>
        <rFont val="Calibri"/>
      </rPr>
      <t>Enable the data encryption in transit.</t>
    </r>
  </si>
  <si>
    <r>
      <rPr>
        <b/>
        <sz val="11"/>
        <color rgb="FF000000"/>
        <rFont val="Calibri"/>
      </rPr>
      <t>Using the management console:</t>
    </r>
    <r>
      <rPr>
        <sz val="11"/>
        <color rgb="FF000000"/>
        <rFont val="Calibri"/>
      </rPr>
      <t xml:space="preserve">
</t>
    </r>
    <r>
      <rPr>
        <sz val="11"/>
        <color rgb="FF000000"/>
        <rFont val="Calibri"/>
      </rPr>
      <t xml:space="preserve">- Logon to OSS console </t>
    </r>
    <r>
      <rPr>
        <sz val="11"/>
        <color rgb="FF0000FF"/>
        <rFont val="Calibri"/>
      </rPr>
      <t>(https://oss.console.aliyun.com/overview)</t>
    </r>
    <r>
      <rPr>
        <sz val="11"/>
        <color rgb="FF000000"/>
        <rFont val="Calibri"/>
      </rPr>
      <t>.</t>
    </r>
    <r>
      <rPr>
        <sz val="11"/>
        <color rgb="FF000000"/>
        <rFont val="Calibri"/>
      </rPr>
      <t xml:space="preserve">
</t>
    </r>
    <r>
      <rPr>
        <sz val="11"/>
        <color rgb="FF000000"/>
        <rFont val="Calibri"/>
      </rPr>
      <t>- In the bucket-list pane, click on a target OSS bucket</t>
    </r>
    <r>
      <rPr>
        <sz val="11"/>
        <color rgb="FF000000"/>
        <rFont val="Calibri"/>
      </rPr>
      <t xml:space="preserve">
</t>
    </r>
    <r>
      <rPr>
        <sz val="11"/>
        <color rgb="FF000000"/>
        <rFont val="Calibri"/>
      </rPr>
      <t xml:space="preserve">- Click on </t>
    </r>
    <r>
      <rPr>
        <b/>
        <sz val="11"/>
        <color rgb="FF000000"/>
        <rFont val="Calibri"/>
      </rPr>
      <t>Files</t>
    </r>
    <r>
      <rPr>
        <sz val="11"/>
        <color rgb="FF000000"/>
        <rFont val="Calibri"/>
      </rPr>
      <t xml:space="preserve"> in top middle of the console</t>
    </r>
    <r>
      <rPr>
        <sz val="11"/>
        <color rgb="FF000000"/>
        <rFont val="Calibri"/>
      </rPr>
      <t xml:space="preserve">
</t>
    </r>
    <r>
      <rPr>
        <sz val="11"/>
        <color rgb="FF000000"/>
        <rFont val="Calibri"/>
      </rPr>
      <t xml:space="preserve">- Click on </t>
    </r>
    <r>
      <rPr>
        <b/>
        <sz val="11"/>
        <color rgb="FF000000"/>
        <rFont val="Calibri"/>
      </rPr>
      <t>Authorize</t>
    </r>
    <r>
      <rPr>
        <sz val="11"/>
        <color rgb="FF000000"/>
        <rFont val="Calibri"/>
      </rPr>
      <t xml:space="preserve">
</t>
    </r>
    <r>
      <rPr>
        <sz val="11"/>
        <color rgb="FF000000"/>
        <rFont val="Calibri"/>
      </rPr>
      <t xml:space="preserve">- Ensure a policy is set to </t>
    </r>
    <r>
      <rPr>
        <b/>
        <sz val="11"/>
        <color rgb="FF000000"/>
        <rFont val="Calibri"/>
      </rPr>
      <t>None (Authorized Operation)</t>
    </r>
    <r>
      <rPr>
        <sz val="11"/>
        <color rgb="FF000000"/>
        <rFont val="Calibri"/>
      </rPr>
      <t xml:space="preserve"> and </t>
    </r>
    <r>
      <rPr>
        <b/>
        <sz val="11"/>
        <color rgb="FF000000"/>
        <rFont val="Calibri"/>
      </rPr>
      <t>http (Conditions:Access Method)</t>
    </r>
  </si>
  <si>
    <r>
      <rPr>
        <sz val="11"/>
        <color rgb="FF000000"/>
        <rFont val="Calibri"/>
      </rPr>
      <t>None</t>
    </r>
  </si>
  <si>
    <t>5.5</t>
  </si>
  <si>
    <r>
      <rPr>
        <sz val="11"/>
        <rFont val="Calibri"/>
      </rPr>
      <t>Ensure that the shared URL signature expires within an hour</t>
    </r>
  </si>
  <si>
    <r>
      <rPr>
        <b/>
        <sz val="11"/>
        <color rgb="FF000000"/>
        <rFont val="Calibri"/>
      </rPr>
      <t>Through the management console:</t>
    </r>
    <r>
      <rPr>
        <sz val="11"/>
        <color rgb="FF000000"/>
        <rFont val="Calibri"/>
      </rPr>
      <t xml:space="preserve">
</t>
    </r>
    <r>
      <rPr>
        <sz val="11"/>
        <color rgb="FF000000"/>
        <rFont val="Calibri"/>
      </rPr>
      <t xml:space="preserve">- Logon to OSS console </t>
    </r>
    <r>
      <rPr>
        <sz val="11"/>
        <color rgb="FF0000FF"/>
        <rFont val="Calibri"/>
      </rPr>
      <t>(https://oss.console.aliyun.com/overview)</t>
    </r>
    <r>
      <rPr>
        <sz val="11"/>
        <color rgb="FF000000"/>
        <rFont val="Calibri"/>
      </rPr>
      <t>.</t>
    </r>
    <r>
      <rPr>
        <sz val="11"/>
        <color rgb="FF000000"/>
        <rFont val="Calibri"/>
      </rPr>
      <t xml:space="preserve">
</t>
    </r>
    <r>
      <rPr>
        <sz val="11"/>
        <color rgb="FF000000"/>
        <rFont val="Calibri"/>
      </rPr>
      <t>- In the bucket-list pane, click on a target OSS bucket</t>
    </r>
    <r>
      <rPr>
        <sz val="11"/>
        <color rgb="FF000000"/>
        <rFont val="Calibri"/>
      </rPr>
      <t xml:space="preserve">
</t>
    </r>
    <r>
      <rPr>
        <sz val="11"/>
        <color rgb="FF000000"/>
        <rFont val="Calibri"/>
      </rPr>
      <t xml:space="preserve">- Click on </t>
    </r>
    <r>
      <rPr>
        <b/>
        <sz val="11"/>
        <color rgb="FF000000"/>
        <rFont val="Calibri"/>
      </rPr>
      <t>Files</t>
    </r>
    <r>
      <rPr>
        <sz val="11"/>
        <color rgb="FF000000"/>
        <rFont val="Calibri"/>
      </rPr>
      <t xml:space="preserve"> in top middle of the console</t>
    </r>
    <r>
      <rPr>
        <sz val="11"/>
        <color rgb="FF000000"/>
        <rFont val="Calibri"/>
      </rPr>
      <t xml:space="preserve">
</t>
    </r>
    <r>
      <rPr>
        <sz val="11"/>
        <color rgb="FF000000"/>
        <rFont val="Calibri"/>
      </rPr>
      <t xml:space="preserve">- Click on </t>
    </r>
    <r>
      <rPr>
        <b/>
        <sz val="11"/>
        <color rgb="FF000000"/>
        <rFont val="Calibri"/>
      </rPr>
      <t>View Details</t>
    </r>
    <r>
      <rPr>
        <sz val="11"/>
        <color rgb="FF000000"/>
        <rFont val="Calibri"/>
      </rPr>
      <t xml:space="preserve"> in the right column on a target object</t>
    </r>
    <r>
      <rPr>
        <sz val="11"/>
        <color rgb="FF000000"/>
        <rFont val="Calibri"/>
      </rPr>
      <t xml:space="preserve">
</t>
    </r>
    <r>
      <rPr>
        <sz val="11"/>
        <color rgb="FF000000"/>
        <rFont val="Calibri"/>
      </rPr>
      <t xml:space="preserve">- Set </t>
    </r>
    <r>
      <rPr>
        <b/>
        <sz val="11"/>
        <color rgb="FF000000"/>
        <rFont val="Calibri"/>
      </rPr>
      <t>Validity Period</t>
    </r>
    <r>
      <rPr>
        <sz val="11"/>
        <color rgb="FF000000"/>
        <rFont val="Calibri"/>
      </rPr>
      <t xml:space="preserve"> to a value less than 3600</t>
    </r>
  </si>
  <si>
    <r>
      <rPr>
        <sz val="11"/>
        <color rgb="FF000000"/>
        <rFont val="Calibri"/>
      </rPr>
      <t>Expire the shared URL signature within an hour.</t>
    </r>
  </si>
  <si>
    <r>
      <rPr>
        <b/>
        <sz val="11"/>
        <color rgb="FF000000"/>
        <rFont val="Calibri"/>
      </rPr>
      <t>Through the management console:</t>
    </r>
    <r>
      <rPr>
        <sz val="11"/>
        <color rgb="FF000000"/>
        <rFont val="Calibri"/>
      </rPr>
      <t xml:space="preserve">
</t>
    </r>
    <r>
      <rPr>
        <sz val="11"/>
        <color rgb="FF000000"/>
        <rFont val="Calibri"/>
      </rPr>
      <t xml:space="preserve">- Logon to OSS console </t>
    </r>
    <r>
      <rPr>
        <sz val="11"/>
        <color rgb="FF0000FF"/>
        <rFont val="Calibri"/>
      </rPr>
      <t>(https://oss.console.aliyun.com/overview)</t>
    </r>
    <r>
      <rPr>
        <sz val="11"/>
        <color rgb="FF000000"/>
        <rFont val="Calibri"/>
      </rPr>
      <t>.</t>
    </r>
    <r>
      <rPr>
        <sz val="11"/>
        <color rgb="FF000000"/>
        <rFont val="Calibri"/>
      </rPr>
      <t xml:space="preserve">
</t>
    </r>
    <r>
      <rPr>
        <sz val="11"/>
        <color rgb="FF000000"/>
        <rFont val="Calibri"/>
      </rPr>
      <t>- In the bucket-list pane, click on a target OSS bucket</t>
    </r>
    <r>
      <rPr>
        <sz val="11"/>
        <color rgb="FF000000"/>
        <rFont val="Calibri"/>
      </rPr>
      <t xml:space="preserve">
</t>
    </r>
    <r>
      <rPr>
        <sz val="11"/>
        <color rgb="FF000000"/>
        <rFont val="Calibri"/>
      </rPr>
      <t xml:space="preserve">- Click </t>
    </r>
    <r>
      <rPr>
        <b/>
        <sz val="11"/>
        <color rgb="FF000000"/>
        <rFont val="Calibri"/>
      </rPr>
      <t>Files</t>
    </r>
    <r>
      <rPr>
        <sz val="11"/>
        <color rgb="FF000000"/>
        <rFont val="Calibri"/>
      </rPr>
      <t xml:space="preserve"> in top middle of the console</t>
    </r>
    <r>
      <rPr>
        <sz val="11"/>
        <color rgb="FF000000"/>
        <rFont val="Calibri"/>
      </rPr>
      <t xml:space="preserve">
</t>
    </r>
    <r>
      <rPr>
        <sz val="11"/>
        <color rgb="FF000000"/>
        <rFont val="Calibri"/>
      </rPr>
      <t xml:space="preserve">- Click </t>
    </r>
    <r>
      <rPr>
        <b/>
        <sz val="11"/>
        <color rgb="FF000000"/>
        <rFont val="Calibri"/>
      </rPr>
      <t>View Details</t>
    </r>
    <r>
      <rPr>
        <sz val="11"/>
        <color rgb="FF000000"/>
        <rFont val="Calibri"/>
      </rPr>
      <t xml:space="preserve"> in the right column on a target object</t>
    </r>
    <r>
      <rPr>
        <sz val="11"/>
        <color rgb="FF000000"/>
        <rFont val="Calibri"/>
      </rPr>
      <t xml:space="preserve">
</t>
    </r>
    <r>
      <rPr>
        <sz val="11"/>
        <color rgb="FF000000"/>
        <rFont val="Calibri"/>
      </rPr>
      <t xml:space="preserve">- Ensure </t>
    </r>
    <r>
      <rPr>
        <b/>
        <sz val="11"/>
        <color rgb="FF000000"/>
        <rFont val="Calibri"/>
      </rPr>
      <t>Validity Period</t>
    </r>
    <r>
      <rPr>
        <sz val="11"/>
        <color rgb="FF000000"/>
        <rFont val="Calibri"/>
      </rPr>
      <t xml:space="preserve"> is set to less than 3600</t>
    </r>
  </si>
  <si>
    <r>
      <rPr>
        <sz val="11"/>
        <color rgb="FF000000"/>
        <rFont val="Calibri"/>
      </rPr>
      <t>300 seconds.</t>
    </r>
  </si>
  <si>
    <t>5.6</t>
  </si>
  <si>
    <r>
      <rPr>
        <sz val="11"/>
        <rFont val="Calibri"/>
      </rPr>
      <t>Ensure that URL signature is allowed only over https</t>
    </r>
  </si>
  <si>
    <r>
      <rPr>
        <b/>
        <sz val="11"/>
        <color rgb="FF000000"/>
        <rFont val="Calibri"/>
      </rPr>
      <t>Using the management console:</t>
    </r>
    <r>
      <rPr>
        <sz val="11"/>
        <color rgb="FF000000"/>
        <rFont val="Calibri"/>
      </rPr>
      <t xml:space="preserve">
</t>
    </r>
    <r>
      <rPr>
        <sz val="11"/>
        <color rgb="FF000000"/>
        <rFont val="Calibri"/>
      </rPr>
      <t xml:space="preserve">- Logon to OSS console </t>
    </r>
    <r>
      <rPr>
        <sz val="11"/>
        <color rgb="FF0000FF"/>
        <rFont val="Calibri"/>
      </rPr>
      <t>(https://oss.console.aliyun.com/overview)</t>
    </r>
    <r>
      <rPr>
        <sz val="11"/>
        <color rgb="FF000000"/>
        <rFont val="Calibri"/>
      </rPr>
      <t>.</t>
    </r>
    <r>
      <rPr>
        <sz val="11"/>
        <color rgb="FF000000"/>
        <rFont val="Calibri"/>
      </rPr>
      <t xml:space="preserve">
</t>
    </r>
    <r>
      <rPr>
        <sz val="11"/>
        <color rgb="FF000000"/>
        <rFont val="Calibri"/>
      </rPr>
      <t>- In the bucket-list pane, click on a target OSS bucket</t>
    </r>
    <r>
      <rPr>
        <sz val="11"/>
        <color rgb="FF000000"/>
        <rFont val="Calibri"/>
      </rPr>
      <t xml:space="preserve">
</t>
    </r>
    <r>
      <rPr>
        <sz val="11"/>
        <color rgb="FF000000"/>
        <rFont val="Calibri"/>
      </rPr>
      <t xml:space="preserve">- Click on </t>
    </r>
    <r>
      <rPr>
        <b/>
        <sz val="11"/>
        <color rgb="FF000000"/>
        <rFont val="Calibri"/>
      </rPr>
      <t>Files</t>
    </r>
    <r>
      <rPr>
        <sz val="11"/>
        <color rgb="FF000000"/>
        <rFont val="Calibri"/>
      </rPr>
      <t xml:space="preserve"> in top middle of the console</t>
    </r>
    <r>
      <rPr>
        <sz val="11"/>
        <color rgb="FF000000"/>
        <rFont val="Calibri"/>
      </rPr>
      <t xml:space="preserve">
</t>
    </r>
    <r>
      <rPr>
        <sz val="11"/>
        <color rgb="FF000000"/>
        <rFont val="Calibri"/>
      </rPr>
      <t xml:space="preserve">- Click on </t>
    </r>
    <r>
      <rPr>
        <b/>
        <sz val="11"/>
        <color rgb="FF000000"/>
        <rFont val="Calibri"/>
      </rPr>
      <t>View Details</t>
    </r>
    <r>
      <rPr>
        <sz val="11"/>
        <color rgb="FF000000"/>
        <rFont val="Calibri"/>
      </rPr>
      <t xml:space="preserve"> in the right column on a target object</t>
    </r>
    <r>
      <rPr>
        <sz val="11"/>
        <color rgb="FF000000"/>
        <rFont val="Calibri"/>
      </rPr>
      <t xml:space="preserve">
</t>
    </r>
    <r>
      <rPr>
        <sz val="11"/>
        <color rgb="FF000000"/>
        <rFont val="Calibri"/>
      </rPr>
      <t xml:space="preserve">- Set </t>
    </r>
    <r>
      <rPr>
        <b/>
        <sz val="11"/>
        <color rgb="FF000000"/>
        <rFont val="Calibri"/>
      </rPr>
      <t>HTTPS</t>
    </r>
    <r>
      <rPr>
        <sz val="11"/>
        <color rgb="FF000000"/>
        <rFont val="Calibri"/>
      </rPr>
      <t xml:space="preserve"> to </t>
    </r>
    <r>
      <rPr>
        <b/>
        <sz val="11"/>
        <color rgb="FF000000"/>
        <rFont val="Calibri"/>
      </rPr>
      <t>Enabled</t>
    </r>
  </si>
  <si>
    <r>
      <rPr>
        <sz val="11"/>
        <color rgb="FF000000"/>
        <rFont val="Calibri"/>
      </rPr>
      <t>URL signature is a URL that grants access rights to OSS. You can add signature information to a URL so that you can forward the URL to the third party for authorized access.A URL signature can be provided to the third party for authorized access.</t>
    </r>
  </si>
  <si>
    <r>
      <rPr>
        <b/>
        <sz val="11"/>
        <color rgb="FF000000"/>
        <rFont val="Calibri"/>
      </rPr>
      <t>Using the management console:</t>
    </r>
    <r>
      <rPr>
        <sz val="11"/>
        <color rgb="FF000000"/>
        <rFont val="Calibri"/>
      </rPr>
      <t xml:space="preserve">
</t>
    </r>
    <r>
      <rPr>
        <sz val="11"/>
        <color rgb="FF000000"/>
        <rFont val="Calibri"/>
      </rPr>
      <t xml:space="preserve">- Logon to OSS console </t>
    </r>
    <r>
      <rPr>
        <sz val="11"/>
        <color rgb="FF0000FF"/>
        <rFont val="Calibri"/>
      </rPr>
      <t>(https://oss.console.aliyun.com/overview)</t>
    </r>
    <r>
      <rPr>
        <sz val="11"/>
        <color rgb="FF000000"/>
        <rFont val="Calibri"/>
      </rPr>
      <t>.</t>
    </r>
    <r>
      <rPr>
        <sz val="11"/>
        <color rgb="FF000000"/>
        <rFont val="Calibri"/>
      </rPr>
      <t xml:space="preserve">
</t>
    </r>
    <r>
      <rPr>
        <sz val="11"/>
        <color rgb="FF000000"/>
        <rFont val="Calibri"/>
      </rPr>
      <t>- In the bucket-list pane, click on a target OSS bucket</t>
    </r>
    <r>
      <rPr>
        <sz val="11"/>
        <color rgb="FF000000"/>
        <rFont val="Calibri"/>
      </rPr>
      <t xml:space="preserve">
</t>
    </r>
    <r>
      <rPr>
        <sz val="11"/>
        <color rgb="FF000000"/>
        <rFont val="Calibri"/>
      </rPr>
      <t xml:space="preserve">- Click on </t>
    </r>
    <r>
      <rPr>
        <b/>
        <sz val="11"/>
        <color rgb="FF000000"/>
        <rFont val="Calibri"/>
      </rPr>
      <t>Files</t>
    </r>
    <r>
      <rPr>
        <sz val="11"/>
        <color rgb="FF000000"/>
        <rFont val="Calibri"/>
      </rPr>
      <t xml:space="preserve"> in top middle of the console</t>
    </r>
    <r>
      <rPr>
        <sz val="11"/>
        <color rgb="FF000000"/>
        <rFont val="Calibri"/>
      </rPr>
      <t xml:space="preserve">
</t>
    </r>
    <r>
      <rPr>
        <sz val="11"/>
        <color rgb="FF000000"/>
        <rFont val="Calibri"/>
      </rPr>
      <t xml:space="preserve">- Click on </t>
    </r>
    <r>
      <rPr>
        <b/>
        <sz val="11"/>
        <color rgb="FF000000"/>
        <rFont val="Calibri"/>
      </rPr>
      <t>View Details</t>
    </r>
    <r>
      <rPr>
        <sz val="11"/>
        <color rgb="FF000000"/>
        <rFont val="Calibri"/>
      </rPr>
      <t xml:space="preserve"> in the right column on a target object</t>
    </r>
    <r>
      <rPr>
        <sz val="11"/>
        <color rgb="FF000000"/>
        <rFont val="Calibri"/>
      </rPr>
      <t xml:space="preserve">
</t>
    </r>
    <r>
      <rPr>
        <sz val="11"/>
        <color rgb="FF000000"/>
        <rFont val="Calibri"/>
      </rPr>
      <t xml:space="preserve">- Ensure </t>
    </r>
    <r>
      <rPr>
        <b/>
        <sz val="11"/>
        <color rgb="FF000000"/>
        <rFont val="Calibri"/>
      </rPr>
      <t>HTTPS</t>
    </r>
    <r>
      <rPr>
        <sz val="11"/>
        <color rgb="FF000000"/>
        <rFont val="Calibri"/>
      </rPr>
      <t xml:space="preserve"> is set to </t>
    </r>
    <r>
      <rPr>
        <b/>
        <sz val="11"/>
        <color rgb="FF000000"/>
        <rFont val="Calibri"/>
      </rPr>
      <t>Enabled</t>
    </r>
  </si>
  <si>
    <r>
      <rPr>
        <sz val="11"/>
        <color rgb="FF000000"/>
        <rFont val="Calibri"/>
      </rPr>
      <t>Enabled</t>
    </r>
  </si>
  <si>
    <t>5.7</t>
  </si>
  <si>
    <r>
      <rPr>
        <sz val="11"/>
        <rFont val="Calibri"/>
      </rPr>
      <t>Ensure network access rule for storage bucket is not set to publicly accessible</t>
    </r>
  </si>
  <si>
    <r>
      <rPr>
        <b/>
        <sz val="11"/>
        <color rgb="FF000000"/>
        <rFont val="Calibri"/>
      </rPr>
      <t>Using the management console:</t>
    </r>
    <r>
      <rPr>
        <sz val="11"/>
        <color rgb="FF000000"/>
        <rFont val="Calibri"/>
      </rPr>
      <t xml:space="preserve">
</t>
    </r>
    <r>
      <rPr>
        <sz val="11"/>
        <color rgb="FF000000"/>
        <rFont val="Calibri"/>
      </rPr>
      <t xml:space="preserve">- Logon to OSS console </t>
    </r>
    <r>
      <rPr>
        <sz val="11"/>
        <color rgb="FF0000FF"/>
        <rFont val="Calibri"/>
      </rPr>
      <t>(https://oss.console.aliyun.com/overview)</t>
    </r>
    <r>
      <rPr>
        <sz val="11"/>
        <color rgb="FF000000"/>
        <rFont val="Calibri"/>
      </rPr>
      <t>.</t>
    </r>
    <r>
      <rPr>
        <sz val="11"/>
        <color rgb="FF000000"/>
        <rFont val="Calibri"/>
      </rPr>
      <t xml:space="preserve">
</t>
    </r>
    <r>
      <rPr>
        <sz val="11"/>
        <color rgb="FF000000"/>
        <rFont val="Calibri"/>
      </rPr>
      <t>- In the bucket-list pane, click on a target OSS bucket</t>
    </r>
    <r>
      <rPr>
        <sz val="11"/>
        <color rgb="FF000000"/>
        <rFont val="Calibri"/>
      </rPr>
      <t xml:space="preserve">
</t>
    </r>
    <r>
      <rPr>
        <sz val="11"/>
        <color rgb="FF000000"/>
        <rFont val="Calibri"/>
      </rPr>
      <t xml:space="preserve">- Click on </t>
    </r>
    <r>
      <rPr>
        <b/>
        <sz val="11"/>
        <color rgb="FF000000"/>
        <rFont val="Calibri"/>
      </rPr>
      <t>Files</t>
    </r>
    <r>
      <rPr>
        <sz val="11"/>
        <color rgb="FF000000"/>
        <rFont val="Calibri"/>
      </rPr>
      <t xml:space="preserve"> in top middle of the console</t>
    </r>
    <r>
      <rPr>
        <sz val="11"/>
        <color rgb="FF000000"/>
        <rFont val="Calibri"/>
      </rPr>
      <t xml:space="preserve">
</t>
    </r>
    <r>
      <rPr>
        <sz val="11"/>
        <color rgb="FF000000"/>
        <rFont val="Calibri"/>
      </rPr>
      <t xml:space="preserve">- Click on </t>
    </r>
    <r>
      <rPr>
        <b/>
        <sz val="11"/>
        <color rgb="FF000000"/>
        <rFont val="Calibri"/>
      </rPr>
      <t>Authorize</t>
    </r>
    <r>
      <rPr>
        <sz val="11"/>
        <color rgb="FF000000"/>
        <rFont val="Calibri"/>
      </rPr>
      <t xml:space="preserve">
</t>
    </r>
    <r>
      <rPr>
        <sz val="11"/>
        <color rgb="FF000000"/>
        <rFont val="Calibri"/>
      </rPr>
      <t>- Click on Whole Bucket,*,None, Condition IP = specified IP address or IP address segment</t>
    </r>
    <r>
      <rPr>
        <sz val="11"/>
        <color rgb="FF000000"/>
        <rFont val="Calibri"/>
      </rPr>
      <t xml:space="preserve">
</t>
    </r>
    <r>
      <rPr>
        <sz val="11"/>
        <color rgb="FF000000"/>
        <rFont val="Calibri"/>
      </rPr>
      <t xml:space="preserve">- Click on </t>
    </r>
    <r>
      <rPr>
        <b/>
        <sz val="11"/>
        <color rgb="FF000000"/>
        <rFont val="Calibri"/>
      </rPr>
      <t>Save</t>
    </r>
  </si>
  <si>
    <r>
      <rPr>
        <sz val="11"/>
        <color rgb="FF000000"/>
        <rFont val="Calibri"/>
      </rPr>
      <t>Restricting default network access helps to provide a new layer of security, since OSS accept connections from clients on any network. To limit access to selected networks, the default action must be changed.</t>
    </r>
  </si>
  <si>
    <r>
      <rPr>
        <b/>
        <sz val="11"/>
        <color rgb="FF000000"/>
        <rFont val="Calibri"/>
      </rPr>
      <t>Using the management console:</t>
    </r>
    <r>
      <rPr>
        <sz val="11"/>
        <color rgb="FF000000"/>
        <rFont val="Calibri"/>
      </rPr>
      <t xml:space="preserve">
</t>
    </r>
    <r>
      <rPr>
        <sz val="11"/>
        <color rgb="FF000000"/>
        <rFont val="Calibri"/>
      </rPr>
      <t xml:space="preserve">- Logon to OSS console </t>
    </r>
    <r>
      <rPr>
        <sz val="11"/>
        <color rgb="FF0000FF"/>
        <rFont val="Calibri"/>
      </rPr>
      <t>(https://oss.console.aliyun.com/overview)</t>
    </r>
    <r>
      <rPr>
        <sz val="11"/>
        <color rgb="FF000000"/>
        <rFont val="Calibri"/>
      </rPr>
      <t>.</t>
    </r>
    <r>
      <rPr>
        <sz val="11"/>
        <color rgb="FF000000"/>
        <rFont val="Calibri"/>
      </rPr>
      <t xml:space="preserve">
</t>
    </r>
    <r>
      <rPr>
        <sz val="11"/>
        <color rgb="FF000000"/>
        <rFont val="Calibri"/>
      </rPr>
      <t>- In the bucket-list pane, click on a target OSS bucket</t>
    </r>
    <r>
      <rPr>
        <sz val="11"/>
        <color rgb="FF000000"/>
        <rFont val="Calibri"/>
      </rPr>
      <t xml:space="preserve">
</t>
    </r>
    <r>
      <rPr>
        <sz val="11"/>
        <color rgb="FF000000"/>
        <rFont val="Calibri"/>
      </rPr>
      <t xml:space="preserve">- Click on </t>
    </r>
    <r>
      <rPr>
        <b/>
        <sz val="11"/>
        <color rgb="FF000000"/>
        <rFont val="Calibri"/>
      </rPr>
      <t>Files</t>
    </r>
    <r>
      <rPr>
        <sz val="11"/>
        <color rgb="FF000000"/>
        <rFont val="Calibri"/>
      </rPr>
      <t xml:space="preserve"> in top middle of the console</t>
    </r>
    <r>
      <rPr>
        <sz val="11"/>
        <color rgb="FF000000"/>
        <rFont val="Calibri"/>
      </rPr>
      <t xml:space="preserve">
</t>
    </r>
    <r>
      <rPr>
        <sz val="11"/>
        <color rgb="FF000000"/>
        <rFont val="Calibri"/>
      </rPr>
      <t xml:space="preserve">- Click on </t>
    </r>
    <r>
      <rPr>
        <b/>
        <sz val="11"/>
        <color rgb="FF000000"/>
        <rFont val="Calibri"/>
      </rPr>
      <t>Authorize</t>
    </r>
    <r>
      <rPr>
        <sz val="11"/>
        <color rgb="FF000000"/>
        <rFont val="Calibri"/>
      </rPr>
      <t xml:space="preserve">
</t>
    </r>
    <r>
      <rPr>
        <sz val="11"/>
        <color rgb="FF000000"/>
        <rFont val="Calibri"/>
      </rPr>
      <t>- Ensure a policy is set to be granted to public internet IP address ranges</t>
    </r>
  </si>
  <si>
    <r>
      <rPr>
        <sz val="11"/>
        <color rgb="FF000000"/>
        <rFont val="Calibri"/>
      </rPr>
      <t>Not set.</t>
    </r>
  </si>
  <si>
    <t>5.8</t>
  </si>
  <si>
    <r>
      <rPr>
        <sz val="11"/>
        <rFont val="Calibri"/>
      </rPr>
      <t>Ensure server-side encryption is set to ‘Encrypt with Service Key’</t>
    </r>
  </si>
  <si>
    <r>
      <rPr>
        <b/>
        <sz val="11"/>
        <color rgb="FF000000"/>
        <rFont val="Calibri"/>
      </rPr>
      <t>Using the management console:</t>
    </r>
    <r>
      <rPr>
        <sz val="11"/>
        <color rgb="FF000000"/>
        <rFont val="Calibri"/>
      </rPr>
      <t xml:space="preserve">
</t>
    </r>
    <r>
      <rPr>
        <sz val="11"/>
        <color rgb="FF000000"/>
        <rFont val="Calibri"/>
      </rPr>
      <t>Perform the following to configure the OSS bucket to use SSE-KMS:</t>
    </r>
    <r>
      <rPr>
        <sz val="11"/>
        <color rgb="FF000000"/>
        <rFont val="Calibri"/>
      </rPr>
      <t xml:space="preserve">
</t>
    </r>
    <r>
      <rPr>
        <sz val="11"/>
        <color rgb="FF000000"/>
        <rFont val="Calibri"/>
      </rPr>
      <t xml:space="preserve">- Logon to OSS console </t>
    </r>
    <r>
      <rPr>
        <sz val="11"/>
        <color rgb="FF0000FF"/>
        <rFont val="Calibri"/>
      </rPr>
      <t>(https://oss.console.aliyun.com/overview)</t>
    </r>
    <r>
      <rPr>
        <sz val="11"/>
        <color rgb="FF000000"/>
        <rFont val="Calibri"/>
      </rPr>
      <t>.</t>
    </r>
    <r>
      <rPr>
        <sz val="11"/>
        <color rgb="FF000000"/>
        <rFont val="Calibri"/>
      </rPr>
      <t xml:space="preserve">
</t>
    </r>
    <r>
      <rPr>
        <sz val="11"/>
        <color rgb="FF000000"/>
        <rFont val="Calibri"/>
      </rPr>
      <t>- In the bucket-list pane, click on the target OSS bucket</t>
    </r>
    <r>
      <rPr>
        <sz val="11"/>
        <color rgb="FF000000"/>
        <rFont val="Calibri"/>
      </rPr>
      <t xml:space="preserve">
</t>
    </r>
    <r>
      <rPr>
        <sz val="11"/>
        <color rgb="FF000000"/>
        <rFont val="Calibri"/>
      </rPr>
      <t xml:space="preserve">- Click </t>
    </r>
    <r>
      <rPr>
        <b/>
        <sz val="11"/>
        <color rgb="FF000000"/>
        <rFont val="Calibri"/>
      </rPr>
      <t>Basic Setting</t>
    </r>
    <r>
      <rPr>
        <sz val="11"/>
        <color rgb="FF000000"/>
        <rFont val="Calibri"/>
      </rPr>
      <t xml:space="preserve"> in top middle of the console</t>
    </r>
    <r>
      <rPr>
        <sz val="11"/>
        <color rgb="FF000000"/>
        <rFont val="Calibri"/>
      </rPr>
      <t xml:space="preserve">
</t>
    </r>
    <r>
      <rPr>
        <sz val="11"/>
        <color rgb="FF000000"/>
        <rFont val="Calibri"/>
      </rPr>
      <t xml:space="preserve">- Under the Server-side Encryption section, click on </t>
    </r>
    <r>
      <rPr>
        <b/>
        <sz val="11"/>
        <color rgb="FF000000"/>
        <rFont val="Calibri"/>
      </rPr>
      <t>configure</t>
    </r>
    <r>
      <rPr>
        <sz val="11"/>
        <color rgb="FF000000"/>
        <rFont val="Calibri"/>
      </rPr>
      <t xml:space="preserve">
</t>
    </r>
    <r>
      <rPr>
        <sz val="11"/>
        <color rgb="FF000000"/>
        <rFont val="Calibri"/>
      </rPr>
      <t xml:space="preserve">- Click </t>
    </r>
    <r>
      <rPr>
        <b/>
        <sz val="11"/>
        <color rgb="FF000000"/>
        <rFont val="Calibri"/>
      </rPr>
      <t>KMS</t>
    </r>
    <r>
      <rPr>
        <sz val="11"/>
        <color rgb="FF000000"/>
        <rFont val="Calibri"/>
      </rPr>
      <t xml:space="preserve"> and select KMS service key(alias/acs/oss)</t>
    </r>
  </si>
  <si>
    <r>
      <rPr>
        <sz val="11"/>
        <color rgb="FF000000"/>
        <rFont val="Calibri"/>
      </rPr>
      <t>Enable server-side encryption (Encrypt with Service Key) for objects.</t>
    </r>
  </si>
  <si>
    <r>
      <rPr>
        <sz val="11"/>
        <color rgb="FF000000"/>
        <rFont val="Calibri"/>
      </rPr>
      <t>Service key incurs an additional cost from accessing the KMS service.</t>
    </r>
  </si>
  <si>
    <r>
      <rPr>
        <sz val="11"/>
        <color rgb="FF000000"/>
        <rFont val="Calibri"/>
      </rPr>
      <t>Perform the following to determine if  the OSS bucket is configured to use SSE-KMS:</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Logon to OSS console </t>
    </r>
    <r>
      <rPr>
        <sz val="11"/>
        <color rgb="FF0000FF"/>
        <rFont val="Calibri"/>
      </rPr>
      <t>(https://oss.console.aliyun.com/overview)</t>
    </r>
    <r>
      <rPr>
        <sz val="11"/>
        <color rgb="FF000000"/>
        <rFont val="Calibri"/>
      </rPr>
      <t>.</t>
    </r>
    <r>
      <rPr>
        <sz val="11"/>
        <color rgb="FF000000"/>
        <rFont val="Calibri"/>
      </rPr>
      <t xml:space="preserve">
</t>
    </r>
    <r>
      <rPr>
        <sz val="11"/>
        <color rgb="FF000000"/>
        <rFont val="Calibri"/>
      </rPr>
      <t>- In the bucket-list pane, click on the target OSS bucket</t>
    </r>
    <r>
      <rPr>
        <sz val="11"/>
        <color rgb="FF000000"/>
        <rFont val="Calibri"/>
      </rPr>
      <t xml:space="preserve">
</t>
    </r>
    <r>
      <rPr>
        <sz val="11"/>
        <color rgb="FF000000"/>
        <rFont val="Calibri"/>
      </rPr>
      <t xml:space="preserve">- Click on </t>
    </r>
    <r>
      <rPr>
        <b/>
        <sz val="11"/>
        <color rgb="FF000000"/>
        <rFont val="Calibri"/>
      </rPr>
      <t>Basic Setting</t>
    </r>
    <r>
      <rPr>
        <sz val="11"/>
        <color rgb="FF000000"/>
        <rFont val="Calibri"/>
      </rPr>
      <t xml:space="preserve"> in top middle of the console</t>
    </r>
    <r>
      <rPr>
        <sz val="11"/>
        <color rgb="FF000000"/>
        <rFont val="Calibri"/>
      </rPr>
      <t xml:space="preserve">
</t>
    </r>
    <r>
      <rPr>
        <sz val="11"/>
        <color rgb="FF000000"/>
        <rFont val="Calibri"/>
      </rPr>
      <t xml:space="preserve">- Under the Server-side Encryption section, ensure the target OSS Bucket Encryption is set to </t>
    </r>
    <r>
      <rPr>
        <b/>
        <sz val="11"/>
        <color rgb="FF000000"/>
        <rFont val="Calibri"/>
      </rPr>
      <t>KMS</t>
    </r>
    <r>
      <rPr>
        <sz val="11"/>
        <color rgb="FF000000"/>
        <rFont val="Calibri"/>
      </rPr>
      <t xml:space="preserve"> and the Encryption Method of KMS and the service key (alias/acs/oss) is selected.</t>
    </r>
  </si>
  <si>
    <r>
      <rPr>
        <sz val="11"/>
        <color rgb="FF000000"/>
        <rFont val="Calibri"/>
      </rPr>
      <t>Not encrypted.</t>
    </r>
  </si>
  <si>
    <t>5.9</t>
  </si>
  <si>
    <r>
      <rPr>
        <sz val="11"/>
        <rFont val="Calibri"/>
      </rPr>
      <t>Ensure server-side encryption is set to ‘Encrypt with BYOK’</t>
    </r>
  </si>
  <si>
    <r>
      <rPr>
        <sz val="11"/>
        <color rgb="FF000000"/>
        <rFont val="Calibri"/>
      </rPr>
      <t>Perform the following to configure the OSS bucket to use SSE-KMS:</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Logon to OSS console </t>
    </r>
    <r>
      <rPr>
        <sz val="11"/>
        <color rgb="FF0000FF"/>
        <rFont val="Calibri"/>
      </rPr>
      <t>(https://oss.console.aliyun.com/overview)</t>
    </r>
    <r>
      <rPr>
        <sz val="11"/>
        <color rgb="FF000000"/>
        <rFont val="Calibri"/>
      </rPr>
      <t>.</t>
    </r>
    <r>
      <rPr>
        <sz val="11"/>
        <color rgb="FF000000"/>
        <rFont val="Calibri"/>
      </rPr>
      <t xml:space="preserve">
</t>
    </r>
    <r>
      <rPr>
        <sz val="11"/>
        <color rgb="FF000000"/>
        <rFont val="Calibri"/>
      </rPr>
      <t>- In the bucket-list pane, click on the target OSS bucket</t>
    </r>
    <r>
      <rPr>
        <sz val="11"/>
        <color rgb="FF000000"/>
        <rFont val="Calibri"/>
      </rPr>
      <t xml:space="preserve">
</t>
    </r>
    <r>
      <rPr>
        <sz val="11"/>
        <color rgb="FF000000"/>
        <rFont val="Calibri"/>
      </rPr>
      <t xml:space="preserve">- Click on </t>
    </r>
    <r>
      <rPr>
        <b/>
        <sz val="11"/>
        <color rgb="FF000000"/>
        <rFont val="Calibri"/>
      </rPr>
      <t xml:space="preserve">Basic Setting </t>
    </r>
    <r>
      <rPr>
        <sz val="11"/>
        <color rgb="FF000000"/>
        <rFont val="Calibri"/>
      </rPr>
      <t>in top middle of the console</t>
    </r>
    <r>
      <rPr>
        <sz val="11"/>
        <color rgb="FF000000"/>
        <rFont val="Calibri"/>
      </rPr>
      <t xml:space="preserve">
</t>
    </r>
    <r>
      <rPr>
        <sz val="11"/>
        <color rgb="FF000000"/>
        <rFont val="Calibri"/>
      </rPr>
      <t xml:space="preserve">- Under the Server-side Encryption section, click on </t>
    </r>
    <r>
      <rPr>
        <b/>
        <sz val="11"/>
        <color rgb="FF000000"/>
        <rFont val="Calibri"/>
      </rPr>
      <t>configure</t>
    </r>
    <r>
      <rPr>
        <sz val="11"/>
        <color rgb="FF000000"/>
        <rFont val="Calibri"/>
      </rPr>
      <t xml:space="preserve">
</t>
    </r>
    <r>
      <rPr>
        <sz val="11"/>
        <color rgb="FF000000"/>
        <rFont val="Calibri"/>
      </rPr>
      <t xml:space="preserve">- Click on </t>
    </r>
    <r>
      <rPr>
        <b/>
        <sz val="11"/>
        <color rgb="FF000000"/>
        <rFont val="Calibri"/>
      </rPr>
      <t>KMS</t>
    </r>
    <r>
      <rPr>
        <sz val="11"/>
        <color rgb="FF000000"/>
        <rFont val="Calibri"/>
      </rPr>
      <t xml:space="preserve"> and select an existing CMK from the KMS key Id drop-down menu</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</si>
  <si>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Enable server-side encryption (Encrypt with BYOK) for objects.</t>
    </r>
  </si>
  <si>
    <r>
      <rPr>
        <sz val="11"/>
        <color rgb="FF000000"/>
        <rFont val="Calibri"/>
      </rPr>
      <t>Perform the following to determine if the OSS bucket is configured to use SSE-KMS:</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Logon to OSS console </t>
    </r>
    <r>
      <rPr>
        <sz val="11"/>
        <color rgb="FF0000FF"/>
        <rFont val="Calibri"/>
      </rPr>
      <t>(https://oss.console.aliyun.com/overview)</t>
    </r>
    <r>
      <rPr>
        <sz val="11"/>
        <color rgb="FF000000"/>
        <rFont val="Calibri"/>
      </rPr>
      <t>.</t>
    </r>
    <r>
      <rPr>
        <sz val="11"/>
        <color rgb="FF000000"/>
        <rFont val="Calibri"/>
      </rPr>
      <t xml:space="preserve">
</t>
    </r>
    <r>
      <rPr>
        <sz val="11"/>
        <color rgb="FF000000"/>
        <rFont val="Calibri"/>
      </rPr>
      <t>- In the bucket-list pane, click on the target OSS bucket</t>
    </r>
    <r>
      <rPr>
        <sz val="11"/>
        <color rgb="FF000000"/>
        <rFont val="Calibri"/>
      </rPr>
      <t xml:space="preserve">
</t>
    </r>
    <r>
      <rPr>
        <sz val="11"/>
        <color rgb="FF000000"/>
        <rFont val="Calibri"/>
      </rPr>
      <t xml:space="preserve">- Click on </t>
    </r>
    <r>
      <rPr>
        <b/>
        <sz val="11"/>
        <color rgb="FF000000"/>
        <rFont val="Calibri"/>
      </rPr>
      <t>Basic Setting</t>
    </r>
    <r>
      <rPr>
        <sz val="11"/>
        <color rgb="FF000000"/>
        <rFont val="Calibri"/>
      </rPr>
      <t xml:space="preserve"> in top middle of the console</t>
    </r>
    <r>
      <rPr>
        <sz val="11"/>
        <color rgb="FF000000"/>
        <rFont val="Calibri"/>
      </rPr>
      <t xml:space="preserve">
</t>
    </r>
    <r>
      <rPr>
        <sz val="11"/>
        <color rgb="FF000000"/>
        <rFont val="Calibri"/>
      </rPr>
      <t>- Under the Server-side Encryption section, ensure the target OSS Bucket Encryption is set to KMS and a customer created KMS key ID is specified in the KMS Key Id field.</t>
    </r>
  </si>
  <si>
    <r>
      <rPr>
        <sz val="11"/>
        <color rgb="FF000000"/>
        <rFont val="Calibri"/>
      </rPr>
      <t>By default, Buckets are not set to be encrypted.</t>
    </r>
  </si>
  <si>
    <t>Relational Database Services</t>
  </si>
  <si>
    <t>6.1</t>
  </si>
  <si>
    <r>
      <rPr>
        <sz val="11"/>
        <rFont val="Calibri"/>
      </rPr>
      <t>Ensure that RDS instance requires all incoming connections to use SSL</t>
    </r>
  </si>
  <si>
    <r>
      <rPr>
        <b/>
        <sz val="11"/>
        <color rgb="FF000000"/>
        <rFont val="Calibri"/>
      </rPr>
      <t>Using the management console:</t>
    </r>
    <r>
      <rPr>
        <sz val="11"/>
        <color rgb="FF000000"/>
        <rFont val="Calibri"/>
      </rPr>
      <t xml:space="preserve">
</t>
    </r>
    <r>
      <rPr>
        <sz val="11"/>
        <color rgb="FF000000"/>
        <rFont val="Calibri"/>
      </rPr>
      <t xml:space="preserve">- Logon to RDS Console </t>
    </r>
    <r>
      <rPr>
        <sz val="11"/>
        <color rgb="FF0000FF"/>
        <rFont val="Calibri"/>
      </rPr>
      <t>(https://rdsnext.console.aliyun.com/)</t>
    </r>
    <r>
      <rPr>
        <sz val="11"/>
        <color rgb="FF000000"/>
        <rFont val="Calibri"/>
      </rPr>
      <t>.</t>
    </r>
    <r>
      <rPr>
        <sz val="11"/>
        <color rgb="FF000000"/>
        <rFont val="Calibri"/>
      </rPr>
      <t xml:space="preserve">
</t>
    </r>
    <r>
      <rPr>
        <sz val="11"/>
        <color rgb="FF000000"/>
        <rFont val="Calibri"/>
      </rPr>
      <t>- Select the region where the target instance is located.</t>
    </r>
    <r>
      <rPr>
        <sz val="11"/>
        <color rgb="FF000000"/>
        <rFont val="Calibri"/>
      </rPr>
      <t xml:space="preserve">
</t>
    </r>
    <r>
      <rPr>
        <sz val="11"/>
        <color rgb="FF000000"/>
        <rFont val="Calibri"/>
      </rPr>
      <t>- Click the ID of the target instance to enter the Basic Information page.</t>
    </r>
    <r>
      <rPr>
        <sz val="11"/>
        <color rgb="FF000000"/>
        <rFont val="Calibri"/>
      </rPr>
      <t xml:space="preserve">
</t>
    </r>
    <r>
      <rPr>
        <sz val="11"/>
        <color rgb="FF000000"/>
        <rFont val="Calibri"/>
      </rPr>
      <t xml:space="preserve">- In the left-side navigation pane, click </t>
    </r>
    <r>
      <rPr>
        <b/>
        <sz val="11"/>
        <color rgb="FF000000"/>
        <rFont val="Calibri"/>
      </rPr>
      <t>Data Security</t>
    </r>
    <r>
      <rPr>
        <sz val="11"/>
        <color rgb="FF000000"/>
        <rFont val="Calibri"/>
      </rPr>
      <t>.</t>
    </r>
    <r>
      <rPr>
        <sz val="11"/>
        <color rgb="FF000000"/>
        <rFont val="Calibri"/>
      </rPr>
      <t xml:space="preserve">
</t>
    </r>
    <r>
      <rPr>
        <sz val="11"/>
        <color rgb="FF000000"/>
        <rFont val="Calibri"/>
      </rPr>
      <t>- Click the</t>
    </r>
    <r>
      <rPr>
        <b/>
        <sz val="11"/>
        <color rgb="FF000000"/>
        <rFont val="Calibri"/>
      </rPr>
      <t xml:space="preserve"> SSL Encryption</t>
    </r>
    <r>
      <rPr>
        <sz val="11"/>
        <color rgb="FF000000"/>
        <rFont val="Calibri"/>
      </rPr>
      <t xml:space="preserve"> tab.</t>
    </r>
    <r>
      <rPr>
        <sz val="11"/>
        <color rgb="FF000000"/>
        <rFont val="Calibri"/>
      </rPr>
      <t xml:space="preserve">
</t>
    </r>
    <r>
      <rPr>
        <sz val="11"/>
        <color rgb="FF000000"/>
        <rFont val="Calibri"/>
      </rPr>
      <t xml:space="preserve">- Click the switch next to </t>
    </r>
    <r>
      <rPr>
        <b/>
        <sz val="11"/>
        <color rgb="FF000000"/>
        <rFont val="Calibri"/>
      </rPr>
      <t>Disabled</t>
    </r>
    <r>
      <rPr>
        <sz val="11"/>
        <color rgb="FF000000"/>
        <rFont val="Calibri"/>
      </rPr>
      <t xml:space="preserve"> in the </t>
    </r>
    <r>
      <rPr>
        <b/>
        <sz val="11"/>
        <color rgb="FF000000"/>
        <rFont val="Calibri"/>
      </rPr>
      <t>SSL Encryption</t>
    </r>
    <r>
      <rPr>
        <sz val="11"/>
        <color rgb="FF000000"/>
        <rFont val="Calibri"/>
      </rPr>
      <t xml:space="preserve"> parameter.</t>
    </r>
    <r>
      <rPr>
        <sz val="11"/>
        <color rgb="FF000000"/>
        <rFont val="Calibri"/>
      </rPr>
      <t xml:space="preserve">
</t>
    </r>
    <r>
      <rPr>
        <sz val="11"/>
        <color rgb="FF000000"/>
        <rFont val="Calibri"/>
      </rPr>
      <t xml:space="preserve">- In the Configure SSL dialog box, select the endpoint for which you want to enable SSL encryption and then click </t>
    </r>
    <r>
      <rPr>
        <b/>
        <sz val="11"/>
        <color rgb="FF000000"/>
        <rFont val="Calibri"/>
      </rPr>
      <t>OK</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Download CA Certificate</t>
    </r>
    <r>
      <rPr>
        <sz val="11"/>
        <color rgb="FF000000"/>
        <rFont val="Calibri"/>
      </rPr>
      <t xml:space="preserve"> to download an SSL certificate.</t>
    </r>
    <r>
      <rPr>
        <sz val="11"/>
        <color rgb="FF000000"/>
        <rFont val="Calibri"/>
      </rPr>
      <t xml:space="preserve">
</t>
    </r>
    <r>
      <rPr>
        <sz val="11"/>
        <color rgb="FF000000"/>
        <rFont val="Calibri"/>
      </rPr>
      <t>- The downloaded SSL certificate is a package including the following files:p7b file: is used to import the CA certificate on Windows OS.PEM file: is used to import the CA certificate on other systems or for other applications.JKS file: is a Java truststore certificate file used for importing CA certificate chains in Java programs. The password is apsaradb.</t>
    </r>
  </si>
  <si>
    <r>
      <rPr>
        <sz val="11"/>
        <color rgb="FF000000"/>
        <rFont val="Calibri"/>
      </rPr>
      <t>It is recommended to enforce all incoming connections to SQL database instance to use SSL.</t>
    </r>
  </si>
  <si>
    <r>
      <rPr>
        <b/>
        <sz val="11"/>
        <color rgb="FF000000"/>
        <rFont val="Calibri"/>
      </rPr>
      <t>Using the management console:</t>
    </r>
    <r>
      <rPr>
        <sz val="11"/>
        <color rgb="FF000000"/>
        <rFont val="Calibri"/>
      </rPr>
      <t xml:space="preserve">
</t>
    </r>
    <r>
      <rPr>
        <sz val="11"/>
        <color rgb="FF000000"/>
        <rFont val="Calibri"/>
      </rPr>
      <t xml:space="preserve">- Logon to RDS Console </t>
    </r>
    <r>
      <rPr>
        <sz val="11"/>
        <color rgb="FF0000FF"/>
        <rFont val="Calibri"/>
      </rPr>
      <t>(https://rdsnext.console.aliyun.com/)</t>
    </r>
    <r>
      <rPr>
        <sz val="11"/>
        <color rgb="FF000000"/>
        <rFont val="Calibri"/>
      </rPr>
      <t>.</t>
    </r>
    <r>
      <rPr>
        <sz val="11"/>
        <color rgb="FF000000"/>
        <rFont val="Calibri"/>
      </rPr>
      <t xml:space="preserve">
</t>
    </r>
    <r>
      <rPr>
        <sz val="11"/>
        <color rgb="FF000000"/>
        <rFont val="Calibri"/>
      </rPr>
      <t>- Select the region where the target instance is located.</t>
    </r>
    <r>
      <rPr>
        <sz val="11"/>
        <color rgb="FF000000"/>
        <rFont val="Calibri"/>
      </rPr>
      <t xml:space="preserve">
</t>
    </r>
    <r>
      <rPr>
        <sz val="11"/>
        <color rgb="FF000000"/>
        <rFont val="Calibri"/>
      </rPr>
      <t>- Click the ID of the target instance to enter the Basic Information page.</t>
    </r>
    <r>
      <rPr>
        <sz val="11"/>
        <color rgb="FF000000"/>
        <rFont val="Calibri"/>
      </rPr>
      <t xml:space="preserve">
</t>
    </r>
    <r>
      <rPr>
        <sz val="11"/>
        <color rgb="FF000000"/>
        <rFont val="Calibri"/>
      </rPr>
      <t xml:space="preserve">- In the left-side navigation pane, click </t>
    </r>
    <r>
      <rPr>
        <b/>
        <sz val="11"/>
        <color rgb="FF000000"/>
        <rFont val="Calibri"/>
      </rPr>
      <t>Data Security</t>
    </r>
    <r>
      <rPr>
        <sz val="11"/>
        <color rgb="FF000000"/>
        <rFont val="Calibri"/>
      </rPr>
      <t xml:space="preserve"> to go to the Security page.</t>
    </r>
    <r>
      <rPr>
        <sz val="11"/>
        <color rgb="FF000000"/>
        <rFont val="Calibri"/>
      </rPr>
      <t xml:space="preserve">
</t>
    </r>
    <r>
      <rPr>
        <sz val="11"/>
        <color rgb="FF000000"/>
        <rFont val="Calibri"/>
      </rPr>
      <t xml:space="preserve">- Click the </t>
    </r>
    <r>
      <rPr>
        <b/>
        <sz val="11"/>
        <color rgb="FF000000"/>
        <rFont val="Calibri"/>
      </rPr>
      <t>SSL Encryption</t>
    </r>
    <r>
      <rPr>
        <sz val="11"/>
        <color rgb="FF000000"/>
        <rFont val="Calibri"/>
      </rPr>
      <t xml:space="preserve"> tab.</t>
    </r>
    <r>
      <rPr>
        <sz val="11"/>
        <color rgb="FF000000"/>
        <rFont val="Calibri"/>
      </rPr>
      <t xml:space="preserve">
</t>
    </r>
    <r>
      <rPr>
        <sz val="11"/>
        <color rgb="FF000000"/>
        <rFont val="Calibri"/>
      </rPr>
      <t xml:space="preserve">- Check the button </t>
    </r>
    <r>
      <rPr>
        <b/>
        <sz val="11"/>
        <color rgb="FF000000"/>
        <rFont val="Calibri"/>
      </rPr>
      <t>SSL Encryption is Enabled</t>
    </r>
    <r>
      <rPr>
        <sz val="11"/>
        <color rgb="FF000000"/>
        <rFont val="Calibri"/>
      </rPr>
      <t>.</t>
    </r>
  </si>
  <si>
    <r>
      <rPr>
        <sz val="11"/>
        <color rgb="FF000000"/>
        <rFont val="Calibri"/>
      </rPr>
      <t>Encryption is off by default.</t>
    </r>
  </si>
  <si>
    <t>6.2</t>
  </si>
  <si>
    <r>
      <rPr>
        <sz val="11"/>
        <rFont val="Calibri"/>
      </rPr>
      <t>Ensure that RDS Instances are not open to the world</t>
    </r>
  </si>
  <si>
    <r>
      <rPr>
        <b/>
        <sz val="11"/>
        <color rgb="FF000000"/>
        <rFont val="Calibri"/>
      </rPr>
      <t>Using the management console:</t>
    </r>
    <r>
      <rPr>
        <sz val="11"/>
        <color rgb="FF000000"/>
        <rFont val="Calibri"/>
      </rPr>
      <t xml:space="preserve">
</t>
    </r>
    <r>
      <rPr>
        <sz val="11"/>
        <color rgb="FF000000"/>
        <rFont val="Calibri"/>
      </rPr>
      <t xml:space="preserve">- Logon to RDS Console </t>
    </r>
    <r>
      <rPr>
        <sz val="11"/>
        <color rgb="FF0000FF"/>
        <rFont val="Calibri"/>
      </rPr>
      <t>(https://rdsnext.console.aliyun.com/)</t>
    </r>
    <r>
      <rPr>
        <sz val="11"/>
        <color rgb="FF000000"/>
        <rFont val="Calibri"/>
      </rPr>
      <t>.</t>
    </r>
    <r>
      <rPr>
        <sz val="11"/>
        <color rgb="FF000000"/>
        <rFont val="Calibri"/>
      </rPr>
      <t xml:space="preserve">
</t>
    </r>
    <r>
      <rPr>
        <sz val="11"/>
        <color rgb="FF000000"/>
        <rFont val="Calibri"/>
      </rPr>
      <t>- In the upper left corner, select the region where the target instance is located.</t>
    </r>
    <r>
      <rPr>
        <sz val="11"/>
        <color rgb="FF000000"/>
        <rFont val="Calibri"/>
      </rPr>
      <t xml:space="preserve">
</t>
    </r>
    <r>
      <rPr>
        <sz val="11"/>
        <color rgb="FF000000"/>
        <rFont val="Calibri"/>
      </rPr>
      <t>- Locate the target instance and click its ID.</t>
    </r>
    <r>
      <rPr>
        <sz val="11"/>
        <color rgb="FF000000"/>
        <rFont val="Calibri"/>
      </rPr>
      <t xml:space="preserve">
</t>
    </r>
    <r>
      <rPr>
        <sz val="11"/>
        <color rgb="FF000000"/>
        <rFont val="Calibri"/>
      </rPr>
      <t xml:space="preserve">- In the left-side navigation pane, click </t>
    </r>
    <r>
      <rPr>
        <b/>
        <sz val="11"/>
        <color rgb="FF000000"/>
        <rFont val="Calibri"/>
      </rPr>
      <t>Data Security</t>
    </r>
    <r>
      <rPr>
        <sz val="11"/>
        <color rgb="FF000000"/>
        <rFont val="Calibri"/>
      </rPr>
      <t xml:space="preserve"> to visit the Security page.</t>
    </r>
    <r>
      <rPr>
        <sz val="11"/>
        <color rgb="FF000000"/>
        <rFont val="Calibri"/>
      </rPr>
      <t xml:space="preserve">
</t>
    </r>
    <r>
      <rPr>
        <sz val="11"/>
        <color rgb="FF000000"/>
        <rFont val="Calibri"/>
      </rPr>
      <t xml:space="preserve">- On the </t>
    </r>
    <r>
      <rPr>
        <b/>
        <sz val="11"/>
        <color rgb="FF000000"/>
        <rFont val="Calibri"/>
      </rPr>
      <t>Whitelist Settings</t>
    </r>
    <r>
      <rPr>
        <sz val="11"/>
        <color rgb="FF000000"/>
        <rFont val="Calibri"/>
      </rPr>
      <t xml:space="preserve"> tab page, follow below instructions based on your scenario:</t>
    </r>
    <r>
      <rPr>
        <sz val="11"/>
        <color rgb="FF000000"/>
        <rFont val="Calibri"/>
      </rPr>
      <t xml:space="preserve">
</t>
    </r>
    <r>
      <rPr>
        <sz val="11"/>
        <color rgb="FF000000"/>
        <rFont val="Calibri"/>
      </rPr>
      <t xml:space="preserve">- To access the RDS instance from an ECS instance located within a VPC, click </t>
    </r>
    <r>
      <rPr>
        <b/>
        <sz val="11"/>
        <color rgb="FF000000"/>
        <rFont val="Calibri"/>
      </rPr>
      <t>Edit</t>
    </r>
    <r>
      <rPr>
        <sz val="11"/>
        <color rgb="FF000000"/>
        <rFont val="Calibri"/>
      </rPr>
      <t xml:space="preserve"> for the default VPC whitelist.</t>
    </r>
    <r>
      <rPr>
        <sz val="11"/>
        <color rgb="FF000000"/>
        <rFont val="Calibri"/>
      </rPr>
      <t xml:space="preserve">
</t>
    </r>
    <r>
      <rPr>
        <sz val="11"/>
        <color rgb="FF000000"/>
        <rFont val="Calibri"/>
      </rPr>
      <t xml:space="preserve">- To access the RDS instance from an ECS instance located within a classic network, click </t>
    </r>
    <r>
      <rPr>
        <b/>
        <sz val="11"/>
        <color rgb="FF000000"/>
        <rFont val="Calibri"/>
      </rPr>
      <t>Edit</t>
    </r>
    <r>
      <rPr>
        <sz val="11"/>
        <color rgb="FF000000"/>
        <rFont val="Calibri"/>
      </rPr>
      <t xml:space="preserve"> for the default Classic Network whitelist.</t>
    </r>
    <r>
      <rPr>
        <sz val="11"/>
        <color rgb="FF000000"/>
        <rFont val="Calibri"/>
      </rPr>
      <t xml:space="preserve">
</t>
    </r>
    <r>
      <rPr>
        <sz val="11"/>
        <color rgb="FF000000"/>
        <rFont val="Calibri"/>
      </rPr>
      <t xml:space="preserve">- To access the RDS instance from a server or computer located in a public network, click </t>
    </r>
    <r>
      <rPr>
        <b/>
        <sz val="11"/>
        <color rgb="FF000000"/>
        <rFont val="Calibri"/>
      </rPr>
      <t>Edit</t>
    </r>
    <r>
      <rPr>
        <sz val="11"/>
        <color rgb="FF000000"/>
        <rFont val="Calibri"/>
      </rPr>
      <t xml:space="preserve"> for the default Classic Network whitelist.</t>
    </r>
    <r>
      <rPr>
        <sz val="11"/>
        <color rgb="FF000000"/>
        <rFont val="Calibri"/>
      </rPr>
      <t xml:space="preserve">
</t>
    </r>
    <r>
      <rPr>
        <sz val="11"/>
        <color rgb="FF000000"/>
        <rFont val="Calibri"/>
      </rPr>
      <t xml:space="preserve">- In the displayed Edit Whitelist dialog box, remove any 0.0.0.0 or /0 entries, and only add the IP addresses that need to access the instance, and then click </t>
    </r>
    <r>
      <rPr>
        <b/>
        <sz val="11"/>
        <color rgb="FF000000"/>
        <rFont val="Calibri"/>
      </rPr>
      <t>OK</t>
    </r>
    <r>
      <rPr>
        <sz val="11"/>
        <color rgb="FF000000"/>
        <rFont val="Calibri"/>
      </rPr>
      <t>.</t>
    </r>
    <r>
      <rPr>
        <sz val="11"/>
        <color rgb="FF000000"/>
        <rFont val="Calibri"/>
      </rPr>
      <t xml:space="preserve">
</t>
    </r>
    <r>
      <rPr>
        <sz val="11"/>
        <color rgb="FF000000"/>
        <rFont val="Calibri"/>
      </rPr>
      <t>- If you add an IP address range, such as 10.10.10.0/24, any IP address in 10.10.10.X format can access the RDS instance.</t>
    </r>
    <r>
      <rPr>
        <sz val="11"/>
        <color rgb="FF000000"/>
        <rFont val="Calibri"/>
      </rPr>
      <t xml:space="preserve">
</t>
    </r>
    <r>
      <rPr>
        <sz val="11"/>
        <color rgb="FF000000"/>
        <rFont val="Calibri"/>
      </rPr>
      <t>- If you add multiple IP addresses or IP address ranges, separate them with a comma (without spaces), for example, 192.168.0.1,172.16.213.9.</t>
    </r>
    <r>
      <rPr>
        <sz val="11"/>
        <color rgb="FF000000"/>
        <rFont val="Calibri"/>
      </rPr>
      <t xml:space="preserve">
</t>
    </r>
    <r>
      <rPr>
        <sz val="11"/>
        <color rgb="FF000000"/>
        <rFont val="Calibri"/>
      </rPr>
      <t>- You can click Add Internal IP Addresses of ECS Instance to display the IP addresses of all the ECS instances under your Alibaba Cloud account and add to the whitelist.</t>
    </r>
  </si>
  <si>
    <r>
      <rPr>
        <sz val="11"/>
        <color rgb="FF000000"/>
        <rFont val="Calibri"/>
      </rPr>
      <t>Database Server should accept connections only from trusted Network(s)/IP(s) and restrict access from the world.</t>
    </r>
  </si>
  <si>
    <r>
      <rPr>
        <b/>
        <sz val="11"/>
        <color rgb="FF000000"/>
        <rFont val="Calibri"/>
      </rPr>
      <t>Using the management console:</t>
    </r>
    <r>
      <rPr>
        <sz val="11"/>
        <color rgb="FF000000"/>
        <rFont val="Calibri"/>
      </rPr>
      <t xml:space="preserve">
</t>
    </r>
    <r>
      <rPr>
        <sz val="11"/>
        <color rgb="FF000000"/>
        <rFont val="Calibri"/>
      </rPr>
      <t xml:space="preserve">- Logon to RDS Console </t>
    </r>
    <r>
      <rPr>
        <sz val="11"/>
        <color rgb="FF0000FF"/>
        <rFont val="Calibri"/>
      </rPr>
      <t>(https://rdsnext.console.aliyun.com/)</t>
    </r>
    <r>
      <rPr>
        <sz val="11"/>
        <color rgb="FF000000"/>
        <rFont val="Calibri"/>
      </rPr>
      <t>.</t>
    </r>
    <r>
      <rPr>
        <sz val="11"/>
        <color rgb="FF000000"/>
        <rFont val="Calibri"/>
      </rPr>
      <t xml:space="preserve">
</t>
    </r>
    <r>
      <rPr>
        <sz val="11"/>
        <color rgb="FF000000"/>
        <rFont val="Calibri"/>
      </rPr>
      <t>- In the upper left corner, select the region where the target instance is located.</t>
    </r>
    <r>
      <rPr>
        <sz val="11"/>
        <color rgb="FF000000"/>
        <rFont val="Calibri"/>
      </rPr>
      <t xml:space="preserve">
</t>
    </r>
    <r>
      <rPr>
        <sz val="11"/>
        <color rgb="FF000000"/>
        <rFont val="Calibri"/>
      </rPr>
      <t>- Locate the target instance and click its ID.</t>
    </r>
    <r>
      <rPr>
        <sz val="11"/>
        <color rgb="FF000000"/>
        <rFont val="Calibri"/>
      </rPr>
      <t xml:space="preserve">
</t>
    </r>
    <r>
      <rPr>
        <sz val="11"/>
        <color rgb="FF000000"/>
        <rFont val="Calibri"/>
      </rPr>
      <t xml:space="preserve">- In the left-side navigation pane, click </t>
    </r>
    <r>
      <rPr>
        <b/>
        <sz val="11"/>
        <color rgb="FF000000"/>
        <rFont val="Calibri"/>
      </rPr>
      <t>Data Security</t>
    </r>
    <r>
      <rPr>
        <sz val="11"/>
        <color rgb="FF000000"/>
        <rFont val="Calibri"/>
      </rPr>
      <t xml:space="preserve"> to visit the Security page.</t>
    </r>
    <r>
      <rPr>
        <sz val="11"/>
        <color rgb="FF000000"/>
        <rFont val="Calibri"/>
      </rPr>
      <t xml:space="preserve">
</t>
    </r>
    <r>
      <rPr>
        <sz val="11"/>
        <color rgb="FF000000"/>
        <rFont val="Calibri"/>
      </rPr>
      <t xml:space="preserve">- On the </t>
    </r>
    <r>
      <rPr>
        <b/>
        <sz val="11"/>
        <color rgb="FF000000"/>
        <rFont val="Calibri"/>
      </rPr>
      <t>Whitelist Settings</t>
    </r>
    <r>
      <rPr>
        <sz val="11"/>
        <color rgb="FF000000"/>
        <rFont val="Calibri"/>
      </rPr>
      <t xml:space="preserve"> tab, check if the authorized servers’ IPs have been configured, and it is not configured as 0.0.0.0 or /0.</t>
    </r>
    <r>
      <rPr>
        <sz val="11"/>
        <color rgb="FF000000"/>
        <rFont val="Calibri"/>
      </rPr>
      <t xml:space="preserve">
</t>
    </r>
    <r>
      <rPr>
        <sz val="11"/>
        <color rgb="FF000000"/>
        <rFont val="Calibri"/>
      </rPr>
      <t>Note: You can also click Add a Whitelist Group to create a new group.</t>
    </r>
  </si>
  <si>
    <r>
      <rPr>
        <sz val="11"/>
        <color rgb="FF000000"/>
        <rFont val="Calibri"/>
      </rPr>
      <t>By default, the whitelist setting is ’127.0.0.1’ that is not allowing any connection from any server.</t>
    </r>
  </si>
  <si>
    <t>6.3</t>
  </si>
  <si>
    <r>
      <rPr>
        <sz val="11"/>
        <rFont val="Calibri"/>
      </rPr>
      <t xml:space="preserve">Ensure that </t>
    </r>
    <r>
      <rPr>
        <sz val="11"/>
        <color rgb="FF000000"/>
        <rFont val="Calibri"/>
      </rPr>
      <t>'</t>
    </r>
    <r>
      <rPr>
        <b/>
        <sz val="11"/>
        <color rgb="FF000000"/>
        <rFont val="Calibri"/>
      </rPr>
      <t>Auditing</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applicable database instances</t>
    </r>
  </si>
  <si>
    <r>
      <rPr>
        <b/>
        <sz val="11"/>
        <color rgb="FF000000"/>
        <rFont val="Calibri"/>
      </rPr>
      <t>Using the management console:</t>
    </r>
    <r>
      <rPr>
        <sz val="11"/>
        <color rgb="FF000000"/>
        <rFont val="Calibri"/>
      </rPr>
      <t xml:space="preserve">
</t>
    </r>
    <r>
      <rPr>
        <sz val="11"/>
        <color rgb="FF000000"/>
        <rFont val="Calibri"/>
      </rPr>
      <t xml:space="preserve">- Logon to RDS Console </t>
    </r>
    <r>
      <rPr>
        <sz val="11"/>
        <color rgb="FF0000FF"/>
        <rFont val="Calibri"/>
      </rPr>
      <t>(https://rdsnext.console.aliyun.com/)</t>
    </r>
    <r>
      <rPr>
        <sz val="11"/>
        <color rgb="FF000000"/>
        <rFont val="Calibri"/>
      </rPr>
      <t>.</t>
    </r>
    <r>
      <rPr>
        <sz val="11"/>
        <color rgb="FF000000"/>
        <rFont val="Calibri"/>
      </rPr>
      <t xml:space="preserve">
</t>
    </r>
    <r>
      <rPr>
        <sz val="11"/>
        <color rgb="FF000000"/>
        <rFont val="Calibri"/>
      </rPr>
      <t>- In the upper-left corner, select the region of the target instance.</t>
    </r>
    <r>
      <rPr>
        <sz val="11"/>
        <color rgb="FF000000"/>
        <rFont val="Calibri"/>
      </rPr>
      <t xml:space="preserve">
</t>
    </r>
    <r>
      <rPr>
        <sz val="11"/>
        <color rgb="FF000000"/>
        <rFont val="Calibri"/>
      </rPr>
      <t>- Locate the target instance, and click the instance ID.</t>
    </r>
    <r>
      <rPr>
        <sz val="11"/>
        <color rgb="FF000000"/>
        <rFont val="Calibri"/>
      </rPr>
      <t xml:space="preserve">
</t>
    </r>
    <r>
      <rPr>
        <sz val="11"/>
        <color rgb="FF000000"/>
        <rFont val="Calibri"/>
      </rPr>
      <t xml:space="preserve">- In the left-side navigation pane, select </t>
    </r>
    <r>
      <rPr>
        <b/>
        <sz val="11"/>
        <color rgb="FF000000"/>
        <rFont val="Calibri"/>
      </rPr>
      <t>SQL Explorer</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Activate Now</t>
    </r>
    <r>
      <rPr>
        <sz val="11"/>
        <color rgb="FF000000"/>
        <rFont val="Calibri"/>
      </rPr>
      <t>.</t>
    </r>
    <r>
      <rPr>
        <sz val="11"/>
        <color rgb="FF000000"/>
        <rFont val="Calibri"/>
      </rPr>
      <t xml:space="preserve">
</t>
    </r>
    <r>
      <rPr>
        <sz val="11"/>
        <color rgb="FF000000"/>
        <rFont val="Calibri"/>
      </rPr>
      <t xml:space="preserve">- Specify the SQL log storage duration (for how long you want to keep the SQL log), and click </t>
    </r>
    <r>
      <rPr>
        <b/>
        <sz val="11"/>
        <color rgb="FF000000"/>
        <rFont val="Calibri"/>
      </rPr>
      <t>Activate</t>
    </r>
    <r>
      <rPr>
        <sz val="11"/>
        <color rgb="FF000000"/>
        <rFont val="Calibri"/>
      </rPr>
      <t>.</t>
    </r>
  </si>
  <si>
    <r>
      <rPr>
        <sz val="11"/>
        <color rgb="FF000000"/>
        <rFont val="Calibri"/>
      </rPr>
      <t>Enable SQL auditing on all RDS except SQL Server 2012/2016/2017 and MariaDB TX.</t>
    </r>
  </si>
  <si>
    <r>
      <rPr>
        <sz val="11"/>
        <color rgb="FF000000"/>
        <rFont val="Calibri"/>
      </rPr>
      <t>By activating Auditing, the system then automatically starts charging an hourly fee of US$ 0.0018 per GB.</t>
    </r>
  </si>
  <si>
    <r>
      <rPr>
        <b/>
        <sz val="11"/>
        <color rgb="FF000000"/>
        <rFont val="Calibri"/>
      </rPr>
      <t>Using the management console:</t>
    </r>
    <r>
      <rPr>
        <sz val="11"/>
        <color rgb="FF000000"/>
        <rFont val="Calibri"/>
      </rPr>
      <t xml:space="preserve">
</t>
    </r>
    <r>
      <rPr>
        <sz val="11"/>
        <color rgb="FF000000"/>
        <rFont val="Calibri"/>
      </rPr>
      <t xml:space="preserve">- Logon to RDS Console </t>
    </r>
    <r>
      <rPr>
        <sz val="11"/>
        <color rgb="FF0000FF"/>
        <rFont val="Calibri"/>
      </rPr>
      <t>(https://rdsnext.console.aliyun.com/)</t>
    </r>
    <r>
      <rPr>
        <sz val="11"/>
        <color rgb="FF000000"/>
        <rFont val="Calibri"/>
      </rPr>
      <t>.</t>
    </r>
    <r>
      <rPr>
        <sz val="11"/>
        <color rgb="FF000000"/>
        <rFont val="Calibri"/>
      </rPr>
      <t xml:space="preserve">
</t>
    </r>
    <r>
      <rPr>
        <sz val="11"/>
        <color rgb="FF000000"/>
        <rFont val="Calibri"/>
      </rPr>
      <t>- In the upper-left corner, select the region of the target instance.</t>
    </r>
    <r>
      <rPr>
        <sz val="11"/>
        <color rgb="FF000000"/>
        <rFont val="Calibri"/>
      </rPr>
      <t xml:space="preserve">
</t>
    </r>
    <r>
      <rPr>
        <sz val="11"/>
        <color rgb="FF000000"/>
        <rFont val="Calibri"/>
      </rPr>
      <t>- Locate the target instance, and click the instance ID.</t>
    </r>
    <r>
      <rPr>
        <sz val="11"/>
        <color rgb="FF000000"/>
        <rFont val="Calibri"/>
      </rPr>
      <t xml:space="preserve">
</t>
    </r>
    <r>
      <rPr>
        <sz val="11"/>
        <color rgb="FF000000"/>
        <rFont val="Calibri"/>
      </rPr>
      <t xml:space="preserve">- In the left-side navigation pane, select </t>
    </r>
    <r>
      <rPr>
        <b/>
        <sz val="11"/>
        <color rgb="FF000000"/>
        <rFont val="Calibri"/>
      </rPr>
      <t>SQL Explorer</t>
    </r>
    <r>
      <rPr>
        <sz val="11"/>
        <color rgb="FF000000"/>
        <rFont val="Calibri"/>
      </rPr>
      <t>.</t>
    </r>
    <r>
      <rPr>
        <sz val="11"/>
        <color rgb="FF000000"/>
        <rFont val="Calibri"/>
      </rPr>
      <t xml:space="preserve">
</t>
    </r>
    <r>
      <rPr>
        <sz val="11"/>
        <color rgb="FF000000"/>
        <rFont val="Calibri"/>
      </rPr>
      <t>- Check if there is a “Welcome to Use SQL Explore” page, as such a page indicates that the auditing is not yet enabled. If the auditing is enabled, then the SQL Explorer should show the SQL Explore dashboard directly.</t>
    </r>
  </si>
  <si>
    <r>
      <rPr>
        <sz val="11"/>
        <color rgb="FF000000"/>
        <rFont val="Calibri"/>
      </rPr>
      <t>Disable</t>
    </r>
  </si>
  <si>
    <t>6.4</t>
  </si>
  <si>
    <r>
      <rPr>
        <sz val="11"/>
        <rFont val="Calibri"/>
      </rPr>
      <t xml:space="preserve">Ensure that </t>
    </r>
    <r>
      <rPr>
        <sz val="11"/>
        <color rgb="FF000000"/>
        <rFont val="Calibri"/>
      </rPr>
      <t>'</t>
    </r>
    <r>
      <rPr>
        <b/>
        <sz val="11"/>
        <color rgb="FF000000"/>
        <rFont val="Calibri"/>
      </rPr>
      <t>Auditing</t>
    </r>
    <r>
      <rPr>
        <sz val="11"/>
        <color rgb="FF000000"/>
        <rFont val="Calibri"/>
      </rPr>
      <t>'</t>
    </r>
    <r>
      <rPr>
        <sz val="11"/>
        <color rgb="FF000000"/>
        <rFont val="Calibri"/>
      </rPr>
      <t xml:space="preserve"> Retention is </t>
    </r>
    <r>
      <rPr>
        <sz val="11"/>
        <color rgb="FF000000"/>
        <rFont val="Calibri"/>
      </rPr>
      <t>'</t>
    </r>
    <r>
      <rPr>
        <b/>
        <sz val="11"/>
        <color rgb="FF000000"/>
        <rFont val="Calibri"/>
      </rPr>
      <t>greater than 6 months</t>
    </r>
    <r>
      <rPr>
        <sz val="11"/>
        <color rgb="FF000000"/>
        <rFont val="Calibri"/>
      </rPr>
      <t>'</t>
    </r>
  </si>
  <si>
    <r>
      <rPr>
        <b/>
        <sz val="11"/>
        <color rgb="FF000000"/>
        <rFont val="Calibri"/>
      </rPr>
      <t>Using the management console:</t>
    </r>
    <r>
      <rPr>
        <sz val="11"/>
        <color rgb="FF000000"/>
        <rFont val="Calibri"/>
      </rPr>
      <t xml:space="preserve">
</t>
    </r>
    <r>
      <rPr>
        <sz val="11"/>
        <color rgb="FF000000"/>
        <rFont val="Calibri"/>
      </rPr>
      <t xml:space="preserve">- Logon to RDS Console </t>
    </r>
    <r>
      <rPr>
        <sz val="11"/>
        <color rgb="FF0000FF"/>
        <rFont val="Calibri"/>
      </rPr>
      <t>(https://rdsnext.console.aliyun.com/)</t>
    </r>
    <r>
      <rPr>
        <sz val="11"/>
        <color rgb="FF000000"/>
        <rFont val="Calibri"/>
      </rPr>
      <t>.</t>
    </r>
    <r>
      <rPr>
        <sz val="11"/>
        <color rgb="FF000000"/>
        <rFont val="Calibri"/>
      </rPr>
      <t xml:space="preserve">
</t>
    </r>
    <r>
      <rPr>
        <sz val="11"/>
        <color rgb="FF000000"/>
        <rFont val="Calibri"/>
      </rPr>
      <t>- In the upper-left corner, select the region of the target instance.</t>
    </r>
    <r>
      <rPr>
        <sz val="11"/>
        <color rgb="FF000000"/>
        <rFont val="Calibri"/>
      </rPr>
      <t xml:space="preserve">
</t>
    </r>
    <r>
      <rPr>
        <sz val="11"/>
        <color rgb="FF000000"/>
        <rFont val="Calibri"/>
      </rPr>
      <t>- Locate the target instance, and click the instance ID.</t>
    </r>
    <r>
      <rPr>
        <sz val="11"/>
        <color rgb="FF000000"/>
        <rFont val="Calibri"/>
      </rPr>
      <t xml:space="preserve">
</t>
    </r>
    <r>
      <rPr>
        <sz val="11"/>
        <color rgb="FF000000"/>
        <rFont val="Calibri"/>
      </rPr>
      <t xml:space="preserve">- In the left-side navigation pane, select </t>
    </r>
    <r>
      <rPr>
        <b/>
        <sz val="11"/>
        <color rgb="FF000000"/>
        <rFont val="Calibri"/>
      </rPr>
      <t>SQL Explore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Service Setting</t>
    </r>
    <r>
      <rPr>
        <sz val="11"/>
        <color rgb="FF000000"/>
        <rFont val="Calibri"/>
      </rPr>
      <t xml:space="preserve"> button on the top right corner.</t>
    </r>
    <r>
      <rPr>
        <sz val="11"/>
        <color rgb="FF000000"/>
        <rFont val="Calibri"/>
      </rPr>
      <t xml:space="preserve">
</t>
    </r>
    <r>
      <rPr>
        <sz val="11"/>
        <color rgb="FF000000"/>
        <rFont val="Calibri"/>
      </rPr>
      <t>- In the service setting page, enable ‘Activate SQL Explore’, set the storage duration as ‘6 months’ or longer.</t>
    </r>
  </si>
  <si>
    <r>
      <rPr>
        <sz val="11"/>
        <color rgb="FF000000"/>
        <rFont val="Calibri"/>
      </rPr>
      <t>Database SQL Audit Retention should be configured to be greater than 90 days.</t>
    </r>
  </si>
  <si>
    <r>
      <rPr>
        <b/>
        <sz val="11"/>
        <color rgb="FF000000"/>
        <rFont val="Calibri"/>
      </rPr>
      <t>Using the management console:</t>
    </r>
    <r>
      <rPr>
        <sz val="11"/>
        <color rgb="FF000000"/>
        <rFont val="Calibri"/>
      </rPr>
      <t xml:space="preserve">
</t>
    </r>
    <r>
      <rPr>
        <sz val="11"/>
        <color rgb="FF000000"/>
        <rFont val="Calibri"/>
      </rPr>
      <t xml:space="preserve">- Logon to RDS Console </t>
    </r>
    <r>
      <rPr>
        <sz val="11"/>
        <color rgb="FF0000FF"/>
        <rFont val="Calibri"/>
      </rPr>
      <t>(https://rdsnext.console.aliyun.com/)</t>
    </r>
    <r>
      <rPr>
        <sz val="11"/>
        <color rgb="FF000000"/>
        <rFont val="Calibri"/>
      </rPr>
      <t>.</t>
    </r>
    <r>
      <rPr>
        <sz val="11"/>
        <color rgb="FF000000"/>
        <rFont val="Calibri"/>
      </rPr>
      <t xml:space="preserve">
</t>
    </r>
    <r>
      <rPr>
        <sz val="11"/>
        <color rgb="FF000000"/>
        <rFont val="Calibri"/>
      </rPr>
      <t>- In the upper-left corner, select the region of the target instance.</t>
    </r>
    <r>
      <rPr>
        <sz val="11"/>
        <color rgb="FF000000"/>
        <rFont val="Calibri"/>
      </rPr>
      <t xml:space="preserve">
</t>
    </r>
    <r>
      <rPr>
        <sz val="11"/>
        <color rgb="FF000000"/>
        <rFont val="Calibri"/>
      </rPr>
      <t>- Locate the target instance, and click the instance ID.</t>
    </r>
    <r>
      <rPr>
        <sz val="11"/>
        <color rgb="FF000000"/>
        <rFont val="Calibri"/>
      </rPr>
      <t xml:space="preserve">
</t>
    </r>
    <r>
      <rPr>
        <sz val="11"/>
        <color rgb="FF000000"/>
        <rFont val="Calibri"/>
      </rPr>
      <t xml:space="preserve">- In the left-side navigation pane, select </t>
    </r>
    <r>
      <rPr>
        <b/>
        <sz val="11"/>
        <color rgb="FF000000"/>
        <rFont val="Calibri"/>
      </rPr>
      <t>SQL Explore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Service Setting</t>
    </r>
    <r>
      <rPr>
        <sz val="11"/>
        <color rgb="FF000000"/>
        <rFont val="Calibri"/>
      </rPr>
      <t xml:space="preserve"> button on the top right corner.</t>
    </r>
    <r>
      <rPr>
        <sz val="11"/>
        <color rgb="FF000000"/>
        <rFont val="Calibri"/>
      </rPr>
      <t xml:space="preserve">
</t>
    </r>
    <r>
      <rPr>
        <sz val="11"/>
        <color rgb="FF000000"/>
        <rFont val="Calibri"/>
      </rPr>
      <t>- In the service setting page, assure the storage duration is set as ‘6 months’ or longer.</t>
    </r>
  </si>
  <si>
    <r>
      <rPr>
        <sz val="11"/>
        <color rgb="FF000000"/>
        <rFont val="Calibri"/>
      </rPr>
      <t>Active SQL Explorer is disabled.</t>
    </r>
  </si>
  <si>
    <t>6.5</t>
  </si>
  <si>
    <r>
      <rPr>
        <sz val="11"/>
        <rFont val="Calibri"/>
      </rPr>
      <t xml:space="preserve">Ensure that </t>
    </r>
    <r>
      <rPr>
        <sz val="11"/>
        <color rgb="FF000000"/>
        <rFont val="Calibri"/>
      </rPr>
      <t>'</t>
    </r>
    <r>
      <rPr>
        <b/>
        <sz val="11"/>
        <color rgb="FF000000"/>
        <rFont val="Calibri"/>
      </rPr>
      <t>TDE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for applicable database instance</t>
    </r>
  </si>
  <si>
    <r>
      <rPr>
        <b/>
        <sz val="11"/>
        <color rgb="FF000000"/>
        <rFont val="Calibri"/>
      </rPr>
      <t>Using the management console:</t>
    </r>
    <r>
      <rPr>
        <sz val="11"/>
        <color rgb="FF000000"/>
        <rFont val="Calibri"/>
      </rPr>
      <t xml:space="preserve">
</t>
    </r>
    <r>
      <rPr>
        <sz val="11"/>
        <color rgb="FF000000"/>
        <rFont val="Calibri"/>
      </rPr>
      <t xml:space="preserve">- Logon to RDS Console </t>
    </r>
    <r>
      <rPr>
        <sz val="11"/>
        <color rgb="FF0000FF"/>
        <rFont val="Calibri"/>
      </rPr>
      <t>(https://rdsnext.console.aliyun.com/)</t>
    </r>
    <r>
      <rPr>
        <sz val="11"/>
        <color rgb="FF000000"/>
        <rFont val="Calibri"/>
      </rPr>
      <t>.</t>
    </r>
    <r>
      <rPr>
        <sz val="11"/>
        <color rgb="FF000000"/>
        <rFont val="Calibri"/>
      </rPr>
      <t xml:space="preserve">
</t>
    </r>
    <r>
      <rPr>
        <sz val="11"/>
        <color rgb="FF000000"/>
        <rFont val="Calibri"/>
      </rPr>
      <t>- In the upper-left corner, select the region of the target instance.</t>
    </r>
    <r>
      <rPr>
        <sz val="11"/>
        <color rgb="FF000000"/>
        <rFont val="Calibri"/>
      </rPr>
      <t xml:space="preserve">
</t>
    </r>
    <r>
      <rPr>
        <sz val="11"/>
        <color rgb="FF000000"/>
        <rFont val="Calibri"/>
      </rPr>
      <t>- Locate the target instance, and click the instance ID to enter the Basic Information page.</t>
    </r>
    <r>
      <rPr>
        <sz val="11"/>
        <color rgb="FF000000"/>
        <rFont val="Calibri"/>
      </rPr>
      <t xml:space="preserve">
</t>
    </r>
    <r>
      <rPr>
        <sz val="11"/>
        <color rgb="FF000000"/>
        <rFont val="Calibri"/>
      </rPr>
      <t xml:space="preserve">- In the left-side navigation pane, click </t>
    </r>
    <r>
      <rPr>
        <b/>
        <sz val="11"/>
        <color rgb="FF000000"/>
        <rFont val="Calibri"/>
      </rPr>
      <t>Data Security</t>
    </r>
    <r>
      <rPr>
        <sz val="11"/>
        <color rgb="FF000000"/>
        <rFont val="Calibri"/>
      </rPr>
      <t xml:space="preserve"> to go to the Security page.</t>
    </r>
    <r>
      <rPr>
        <sz val="11"/>
        <color rgb="FF000000"/>
        <rFont val="Calibri"/>
      </rPr>
      <t xml:space="preserve">
</t>
    </r>
    <r>
      <rPr>
        <sz val="11"/>
        <color rgb="FF000000"/>
        <rFont val="Calibri"/>
      </rPr>
      <t xml:space="preserve">- Click the </t>
    </r>
    <r>
      <rPr>
        <b/>
        <sz val="11"/>
        <color rgb="FF000000"/>
        <rFont val="Calibri"/>
      </rPr>
      <t>TDE</t>
    </r>
    <r>
      <rPr>
        <sz val="11"/>
        <color rgb="FF000000"/>
        <rFont val="Calibri"/>
      </rPr>
      <t xml:space="preserve"> tab.</t>
    </r>
    <r>
      <rPr>
        <sz val="11"/>
        <color rgb="FF000000"/>
        <rFont val="Calibri"/>
      </rPr>
      <t xml:space="preserve">
</t>
    </r>
    <r>
      <rPr>
        <sz val="11"/>
        <color rgb="FF000000"/>
        <rFont val="Calibri"/>
      </rPr>
      <t xml:space="preserve">- On the </t>
    </r>
    <r>
      <rPr>
        <b/>
        <sz val="11"/>
        <color rgb="FF000000"/>
        <rFont val="Calibri"/>
      </rPr>
      <t>TDE</t>
    </r>
    <r>
      <rPr>
        <sz val="11"/>
        <color rgb="FF000000"/>
        <rFont val="Calibri"/>
      </rPr>
      <t xml:space="preserve"> tab, find </t>
    </r>
    <r>
      <rPr>
        <b/>
        <sz val="11"/>
        <color rgb="FF000000"/>
        <rFont val="Calibri"/>
      </rPr>
      <t>TDE Status</t>
    </r>
    <r>
      <rPr>
        <sz val="11"/>
        <color rgb="FF000000"/>
        <rFont val="Calibri"/>
      </rPr>
      <t xml:space="preserve"> and click the switch next to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In the displayed dialog box, choose automatically generated key or custom key, click </t>
    </r>
    <r>
      <rPr>
        <b/>
        <sz val="11"/>
        <color rgb="FF000000"/>
        <rFont val="Calibri"/>
      </rPr>
      <t>Confirm</t>
    </r>
    <r>
      <rPr>
        <sz val="11"/>
        <color rgb="FF000000"/>
        <rFont val="Calibri"/>
      </rPr>
      <t>.</t>
    </r>
    <r>
      <rPr>
        <sz val="11"/>
        <color rgb="FF000000"/>
        <rFont val="Calibri"/>
      </rPr>
      <t xml:space="preserve">
</t>
    </r>
    <r>
      <rPr>
        <sz val="11"/>
        <color rgb="FF000000"/>
        <rFont val="Calibri"/>
      </rPr>
      <t>- Encrypt a table</t>
    </r>
    <r>
      <rPr>
        <sz val="11"/>
        <color rgb="FF000000"/>
        <rFont val="Calibri"/>
      </rPr>
      <t xml:space="preserve">
</t>
    </r>
    <r>
      <rPr>
        <sz val="11"/>
        <color rgb="FF000000"/>
        <rFont val="Calibri"/>
      </rPr>
      <t>a. For RDS for MySQL, connect to the instance and run the following command to encrypt tables.</t>
    </r>
    <r>
      <rPr>
        <sz val="11"/>
        <color rgb="FF000000"/>
        <rFont val="Calibri"/>
      </rPr>
      <t xml:space="preserve">
</t>
    </r>
    <r>
      <rPr>
        <sz val="11"/>
        <color rgb="FF006096"/>
        <rFont val="Roboto Condensed"/>
      </rPr>
      <t>alter table &lt;tablename&gt; engine=innodb, block_format=encrypted</t>
    </r>
    <r>
      <rPr>
        <sz val="11"/>
        <color rgb="FF006096"/>
        <rFont val="Roboto Condensed"/>
      </rPr>
      <t xml:space="preserve">
</t>
    </r>
    <r>
      <rPr>
        <sz val="11"/>
        <color rgb="FF000000"/>
        <rFont val="Calibri"/>
      </rPr>
      <t xml:space="preserve">
</t>
    </r>
    <r>
      <rPr>
        <sz val="11"/>
        <color rgb="FF000000"/>
        <rFont val="Calibri"/>
      </rPr>
      <t>b. For RDS for SQL Server, click Configure TDE, select the databases to encrypt, add them to the right, and click OK.</t>
    </r>
    <r>
      <rPr>
        <sz val="11"/>
        <color rgb="FF000000"/>
        <rFont val="Calibri"/>
      </rPr>
      <t xml:space="preserve">
</t>
    </r>
    <r>
      <rPr>
        <sz val="11"/>
        <color rgb="FF000000"/>
        <rFont val="Calibri"/>
      </rPr>
      <t>- Decrypt data</t>
    </r>
    <r>
      <rPr>
        <sz val="11"/>
        <color rgb="FF000000"/>
        <rFont val="Calibri"/>
      </rPr>
      <t xml:space="preserve">
</t>
    </r>
    <r>
      <rPr>
        <sz val="11"/>
        <color rgb="FF000000"/>
        <rFont val="Calibri"/>
      </rPr>
      <t>a. To decrypt a MySQL table encrypted by TDE, run the following command:</t>
    </r>
    <r>
      <rPr>
        <sz val="11"/>
        <color rgb="FF000000"/>
        <rFont val="Calibri"/>
      </rPr>
      <t xml:space="preserve">
</t>
    </r>
    <r>
      <rPr>
        <sz val="11"/>
        <color rgb="FF006096"/>
        <rFont val="Roboto Condensed"/>
      </rPr>
      <t>alter table &lt;tablename&gt; engine=innodb, block_format=default</t>
    </r>
    <r>
      <rPr>
        <sz val="11"/>
        <color rgb="FF006096"/>
        <rFont val="Roboto Condensed"/>
      </rPr>
      <t xml:space="preserve">
</t>
    </r>
    <r>
      <rPr>
        <sz val="11"/>
        <color rgb="FF000000"/>
        <rFont val="Calibri"/>
      </rPr>
      <t xml:space="preserve">
</t>
    </r>
    <r>
      <rPr>
        <sz val="11"/>
        <color rgb="FF000000"/>
        <rFont val="Calibri"/>
      </rPr>
      <t>b. To decrypt a SQL Server table encrypted by TDE, click Configure TDE and move the database to the left.</t>
    </r>
  </si>
  <si>
    <r>
      <rPr>
        <sz val="11"/>
        <color rgb="FF000000"/>
        <rFont val="Calibri"/>
      </rPr>
      <t>Enable Transparent Data Encryption on every RDS instance.</t>
    </r>
  </si>
  <si>
    <r>
      <rPr>
        <b/>
        <sz val="11"/>
        <color rgb="FF000000"/>
        <rFont val="Calibri"/>
      </rPr>
      <t>Using the management console:</t>
    </r>
    <r>
      <rPr>
        <sz val="11"/>
        <color rgb="FF000000"/>
        <rFont val="Calibri"/>
      </rPr>
      <t xml:space="preserve">
</t>
    </r>
    <r>
      <rPr>
        <sz val="11"/>
        <color rgb="FF000000"/>
        <rFont val="Calibri"/>
      </rPr>
      <t xml:space="preserve">- Logon to RDS Console </t>
    </r>
    <r>
      <rPr>
        <sz val="11"/>
        <color rgb="FF0000FF"/>
        <rFont val="Calibri"/>
      </rPr>
      <t>(https://rdsnext.console.aliyun.com/)</t>
    </r>
    <r>
      <rPr>
        <sz val="11"/>
        <color rgb="FF000000"/>
        <rFont val="Calibri"/>
      </rPr>
      <t>.</t>
    </r>
    <r>
      <rPr>
        <sz val="11"/>
        <color rgb="FF000000"/>
        <rFont val="Calibri"/>
      </rPr>
      <t xml:space="preserve">
</t>
    </r>
    <r>
      <rPr>
        <sz val="11"/>
        <color rgb="FF000000"/>
        <rFont val="Calibri"/>
      </rPr>
      <t>- In the upper-left corner, select the region of the target instance.</t>
    </r>
    <r>
      <rPr>
        <sz val="11"/>
        <color rgb="FF000000"/>
        <rFont val="Calibri"/>
      </rPr>
      <t xml:space="preserve">
</t>
    </r>
    <r>
      <rPr>
        <sz val="11"/>
        <color rgb="FF000000"/>
        <rFont val="Calibri"/>
      </rPr>
      <t>- Locate the target instance, and click the instance ID.</t>
    </r>
    <r>
      <rPr>
        <sz val="11"/>
        <color rgb="FF000000"/>
        <rFont val="Calibri"/>
      </rPr>
      <t xml:space="preserve">
</t>
    </r>
    <r>
      <rPr>
        <sz val="11"/>
        <color rgb="FF000000"/>
        <rFont val="Calibri"/>
      </rPr>
      <t xml:space="preserve">- In the left-side navigation pane, click </t>
    </r>
    <r>
      <rPr>
        <b/>
        <sz val="11"/>
        <color rgb="FF000000"/>
        <rFont val="Calibri"/>
      </rPr>
      <t>Data Security</t>
    </r>
    <r>
      <rPr>
        <sz val="11"/>
        <color rgb="FF000000"/>
        <rFont val="Calibri"/>
      </rPr>
      <t xml:space="preserve"> to go to the Security page.</t>
    </r>
    <r>
      <rPr>
        <sz val="11"/>
        <color rgb="FF000000"/>
        <rFont val="Calibri"/>
      </rPr>
      <t xml:space="preserve">
</t>
    </r>
    <r>
      <rPr>
        <sz val="11"/>
        <color rgb="FF000000"/>
        <rFont val="Calibri"/>
      </rPr>
      <t xml:space="preserve">- Click the </t>
    </r>
    <r>
      <rPr>
        <b/>
        <sz val="11"/>
        <color rgb="FF000000"/>
        <rFont val="Calibri"/>
      </rPr>
      <t>TDE</t>
    </r>
    <r>
      <rPr>
        <sz val="11"/>
        <color rgb="FF000000"/>
        <rFont val="Calibri"/>
      </rPr>
      <t xml:space="preserve"> tab.</t>
    </r>
    <r>
      <rPr>
        <sz val="11"/>
        <color rgb="FF000000"/>
        <rFont val="Calibri"/>
      </rPr>
      <t xml:space="preserve">
</t>
    </r>
    <r>
      <rPr>
        <sz val="11"/>
        <color rgb="FF000000"/>
        <rFont val="Calibri"/>
      </rPr>
      <t xml:space="preserve">- Check the button TDE Status is </t>
    </r>
    <r>
      <rPr>
        <b/>
        <sz val="11"/>
        <color rgb="FF000000"/>
        <rFont val="Calibri"/>
      </rPr>
      <t>Enabled</t>
    </r>
    <r>
      <rPr>
        <sz val="11"/>
        <color rgb="FF000000"/>
        <rFont val="Calibri"/>
      </rPr>
      <t>.</t>
    </r>
  </si>
  <si>
    <r>
      <rPr>
        <sz val="11"/>
        <color rgb="FF000000"/>
        <rFont val="Calibri"/>
      </rPr>
      <t>Disabled</t>
    </r>
  </si>
  <si>
    <t>6.6</t>
  </si>
  <si>
    <r>
      <rPr>
        <sz val="11"/>
        <rFont val="Calibri"/>
      </rPr>
      <t>Ensure RDS instance TDE protector is encrypted with BYOK (Use your own key)</t>
    </r>
  </si>
  <si>
    <r>
      <rPr>
        <b/>
        <sz val="11"/>
        <color rgb="FF000000"/>
        <rFont val="Calibri"/>
      </rPr>
      <t>Using the management console:</t>
    </r>
    <r>
      <rPr>
        <sz val="11"/>
        <color rgb="FF000000"/>
        <rFont val="Calibri"/>
      </rPr>
      <t xml:space="preserve">
</t>
    </r>
    <r>
      <rPr>
        <sz val="11"/>
        <color rgb="FF000000"/>
        <rFont val="Calibri"/>
      </rPr>
      <t xml:space="preserve">- Logon to RDS Console </t>
    </r>
    <r>
      <rPr>
        <sz val="11"/>
        <color rgb="FF0000FF"/>
        <rFont val="Calibri"/>
      </rPr>
      <t>(https://rdsnext.console.aliyun.com/)</t>
    </r>
    <r>
      <rPr>
        <sz val="11"/>
        <color rgb="FF000000"/>
        <rFont val="Calibri"/>
      </rPr>
      <t>.</t>
    </r>
    <r>
      <rPr>
        <sz val="11"/>
        <color rgb="FF000000"/>
        <rFont val="Calibri"/>
      </rPr>
      <t xml:space="preserve">
</t>
    </r>
    <r>
      <rPr>
        <sz val="11"/>
        <color rgb="FF000000"/>
        <rFont val="Calibri"/>
      </rPr>
      <t>- In the upper-left corner, select the region of the target instance.</t>
    </r>
    <r>
      <rPr>
        <sz val="11"/>
        <color rgb="FF000000"/>
        <rFont val="Calibri"/>
      </rPr>
      <t xml:space="preserve">
</t>
    </r>
    <r>
      <rPr>
        <sz val="11"/>
        <color rgb="FF000000"/>
        <rFont val="Calibri"/>
      </rPr>
      <t>- Locate the target instance, and click the instance ID to enter the Basic Information page.</t>
    </r>
    <r>
      <rPr>
        <sz val="11"/>
        <color rgb="FF000000"/>
        <rFont val="Calibri"/>
      </rPr>
      <t xml:space="preserve">
</t>
    </r>
    <r>
      <rPr>
        <sz val="11"/>
        <color rgb="FF000000"/>
        <rFont val="Calibri"/>
      </rPr>
      <t xml:space="preserve">- In the left-side navigation pane, click </t>
    </r>
    <r>
      <rPr>
        <b/>
        <sz val="11"/>
        <color rgb="FF000000"/>
        <rFont val="Calibri"/>
      </rPr>
      <t>Data Security</t>
    </r>
    <r>
      <rPr>
        <sz val="11"/>
        <color rgb="FF000000"/>
        <rFont val="Calibri"/>
      </rPr>
      <t xml:space="preserve"> to go to the Security page.</t>
    </r>
    <r>
      <rPr>
        <sz val="11"/>
        <color rgb="FF000000"/>
        <rFont val="Calibri"/>
      </rPr>
      <t xml:space="preserve">
</t>
    </r>
    <r>
      <rPr>
        <sz val="11"/>
        <color rgb="FF000000"/>
        <rFont val="Calibri"/>
      </rPr>
      <t xml:space="preserve">- Click the </t>
    </r>
    <r>
      <rPr>
        <b/>
        <sz val="11"/>
        <color rgb="FF000000"/>
        <rFont val="Calibri"/>
      </rPr>
      <t>TDE</t>
    </r>
    <r>
      <rPr>
        <sz val="11"/>
        <color rgb="FF000000"/>
        <rFont val="Calibri"/>
      </rPr>
      <t xml:space="preserve"> tab.</t>
    </r>
    <r>
      <rPr>
        <sz val="11"/>
        <color rgb="FF000000"/>
        <rFont val="Calibri"/>
      </rPr>
      <t xml:space="preserve">
</t>
    </r>
    <r>
      <rPr>
        <sz val="11"/>
        <color rgb="FF000000"/>
        <rFont val="Calibri"/>
      </rPr>
      <t xml:space="preserve">- On the </t>
    </r>
    <r>
      <rPr>
        <b/>
        <sz val="11"/>
        <color rgb="FF000000"/>
        <rFont val="Calibri"/>
      </rPr>
      <t>TDE</t>
    </r>
    <r>
      <rPr>
        <sz val="11"/>
        <color rgb="FF000000"/>
        <rFont val="Calibri"/>
      </rPr>
      <t xml:space="preserve"> tab, find </t>
    </r>
    <r>
      <rPr>
        <b/>
        <sz val="11"/>
        <color rgb="FF000000"/>
        <rFont val="Calibri"/>
      </rPr>
      <t>TDE Status</t>
    </r>
    <r>
      <rPr>
        <sz val="11"/>
        <color rgb="FF000000"/>
        <rFont val="Calibri"/>
      </rPr>
      <t xml:space="preserve"> and click the switch next to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In the displayed dialog box, choose </t>
    </r>
    <r>
      <rPr>
        <b/>
        <sz val="11"/>
        <color rgb="FF000000"/>
        <rFont val="Calibri"/>
      </rPr>
      <t>custom key</t>
    </r>
    <r>
      <rPr>
        <sz val="11"/>
        <color rgb="FF000000"/>
        <rFont val="Calibri"/>
      </rPr>
      <t xml:space="preserve">, click </t>
    </r>
    <r>
      <rPr>
        <b/>
        <sz val="11"/>
        <color rgb="FF000000"/>
        <rFont val="Calibri"/>
      </rPr>
      <t>Confirm</t>
    </r>
    <r>
      <rPr>
        <sz val="11"/>
        <color rgb="FF000000"/>
        <rFont val="Calibri"/>
      </rPr>
      <t>.</t>
    </r>
  </si>
  <si>
    <r>
      <rPr>
        <sz val="11"/>
        <color rgb="FF000000"/>
        <rFont val="Calibri"/>
      </rPr>
      <t>TDE with BYOK support provides increased transparency and control, increased security with an HSM-backed KMS service, and promotion of separation of duties.With TDE, data is encrypted at rest with a symmetric key (called the database encryption key). With BYOK support for TDE, the DEK can be protected with an asymmetric key that is stored in the KMS.Based on business needs or criticality of data, it is recommended that the TDE protector is encrypted by a key that is managed by the data owner (BYOK).</t>
    </r>
  </si>
  <si>
    <r>
      <rPr>
        <sz val="11"/>
        <color rgb="FF000000"/>
        <rFont val="Calibri"/>
      </rPr>
      <t>Additional investment in administration time is needed to produce, maintain, store, etc. customer provided keys.</t>
    </r>
  </si>
  <si>
    <r>
      <rPr>
        <b/>
        <sz val="11"/>
        <color rgb="FF000000"/>
        <rFont val="Calibri"/>
      </rPr>
      <t>Using the management console:</t>
    </r>
    <r>
      <rPr>
        <sz val="11"/>
        <color rgb="FF000000"/>
        <rFont val="Calibri"/>
      </rPr>
      <t xml:space="preserve">
</t>
    </r>
    <r>
      <rPr>
        <sz val="11"/>
        <color rgb="FF000000"/>
        <rFont val="Calibri"/>
      </rPr>
      <t xml:space="preserve">- Logon to RDS Console </t>
    </r>
    <r>
      <rPr>
        <sz val="11"/>
        <color rgb="FF0000FF"/>
        <rFont val="Calibri"/>
      </rPr>
      <t>(https://rdsnext.console.aliyun.com/)</t>
    </r>
    <r>
      <rPr>
        <sz val="11"/>
        <color rgb="FF000000"/>
        <rFont val="Calibri"/>
      </rPr>
      <t>.</t>
    </r>
    <r>
      <rPr>
        <sz val="11"/>
        <color rgb="FF000000"/>
        <rFont val="Calibri"/>
      </rPr>
      <t xml:space="preserve">
</t>
    </r>
    <r>
      <rPr>
        <sz val="11"/>
        <color rgb="FF000000"/>
        <rFont val="Calibri"/>
      </rPr>
      <t>- In the upper-left corner, select the region of the target instance.</t>
    </r>
    <r>
      <rPr>
        <sz val="11"/>
        <color rgb="FF000000"/>
        <rFont val="Calibri"/>
      </rPr>
      <t xml:space="preserve">
</t>
    </r>
    <r>
      <rPr>
        <sz val="11"/>
        <color rgb="FF000000"/>
        <rFont val="Calibri"/>
      </rPr>
      <t>- Locate the target instance, and click the instance ID.</t>
    </r>
    <r>
      <rPr>
        <sz val="11"/>
        <color rgb="FF000000"/>
        <rFont val="Calibri"/>
      </rPr>
      <t xml:space="preserve">
</t>
    </r>
    <r>
      <rPr>
        <sz val="11"/>
        <color rgb="FF000000"/>
        <rFont val="Calibri"/>
      </rPr>
      <t xml:space="preserve">- In the left-side navigation pane, click </t>
    </r>
    <r>
      <rPr>
        <b/>
        <sz val="11"/>
        <color rgb="FF000000"/>
        <rFont val="Calibri"/>
      </rPr>
      <t>Data Security</t>
    </r>
    <r>
      <rPr>
        <sz val="11"/>
        <color rgb="FF000000"/>
        <rFont val="Calibri"/>
      </rPr>
      <t xml:space="preserve"> to go to the Security page.</t>
    </r>
    <r>
      <rPr>
        <sz val="11"/>
        <color rgb="FF000000"/>
        <rFont val="Calibri"/>
      </rPr>
      <t xml:space="preserve">
</t>
    </r>
    <r>
      <rPr>
        <sz val="11"/>
        <color rgb="FF000000"/>
        <rFont val="Calibri"/>
      </rPr>
      <t xml:space="preserve">- Click the </t>
    </r>
    <r>
      <rPr>
        <b/>
        <sz val="11"/>
        <color rgb="FF000000"/>
        <rFont val="Calibri"/>
      </rPr>
      <t>TDE</t>
    </r>
    <r>
      <rPr>
        <sz val="11"/>
        <color rgb="FF000000"/>
        <rFont val="Calibri"/>
      </rPr>
      <t xml:space="preserve"> tab.</t>
    </r>
    <r>
      <rPr>
        <sz val="11"/>
        <color rgb="FF000000"/>
        <rFont val="Calibri"/>
      </rPr>
      <t xml:space="preserve">
</t>
    </r>
    <r>
      <rPr>
        <sz val="11"/>
        <color rgb="FF000000"/>
        <rFont val="Calibri"/>
      </rPr>
      <t xml:space="preserve">- Check the button </t>
    </r>
    <r>
      <rPr>
        <b/>
        <sz val="11"/>
        <color rgb="FF000000"/>
        <rFont val="Calibri"/>
      </rPr>
      <t>TDE Status</t>
    </r>
    <r>
      <rPr>
        <sz val="11"/>
        <color rgb="FF000000"/>
        <rFont val="Calibri"/>
      </rPr>
      <t xml:space="preserve"> is </t>
    </r>
    <r>
      <rPr>
        <b/>
        <sz val="11"/>
        <color rgb="FF000000"/>
        <rFont val="Calibri"/>
      </rPr>
      <t>Enabled</t>
    </r>
    <r>
      <rPr>
        <sz val="11"/>
        <color rgb="FF000000"/>
        <rFont val="Calibri"/>
      </rPr>
      <t xml:space="preserve"> and a custom key ID is shown for the Key field and the status is Valid.</t>
    </r>
  </si>
  <si>
    <t>6.7</t>
  </si>
  <si>
    <r>
      <rPr>
        <sz val="11"/>
        <rFont val="Calibri"/>
      </rPr>
      <t xml:space="preserve">Ensure parameter </t>
    </r>
    <r>
      <rPr>
        <sz val="11"/>
        <color rgb="FF000000"/>
        <rFont val="Calibri"/>
      </rPr>
      <t>'</t>
    </r>
    <r>
      <rPr>
        <b/>
        <sz val="11"/>
        <color rgb="FF000000"/>
        <rFont val="Calibri"/>
      </rPr>
      <t>log_connections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Database</t>
    </r>
  </si>
  <si>
    <r>
      <rPr>
        <b/>
        <sz val="11"/>
        <color rgb="FF000000"/>
        <rFont val="Calibri"/>
      </rPr>
      <t>Using the management console:</t>
    </r>
    <r>
      <rPr>
        <sz val="11"/>
        <color rgb="FF000000"/>
        <rFont val="Calibri"/>
      </rPr>
      <t xml:space="preserve">
</t>
    </r>
    <r>
      <rPr>
        <sz val="11"/>
        <color rgb="FF000000"/>
        <rFont val="Calibri"/>
      </rPr>
      <t xml:space="preserve">- Logon to RDS Console </t>
    </r>
    <r>
      <rPr>
        <sz val="11"/>
        <color rgb="FF0000FF"/>
        <rFont val="Calibri"/>
      </rPr>
      <t>(https://rdsnext.console.aliyun.com/)</t>
    </r>
    <r>
      <rPr>
        <sz val="11"/>
        <color rgb="FF000000"/>
        <rFont val="Calibri"/>
      </rPr>
      <t>.</t>
    </r>
    <r>
      <rPr>
        <sz val="11"/>
        <color rgb="FF000000"/>
        <rFont val="Calibri"/>
      </rPr>
      <t xml:space="preserve">
</t>
    </r>
    <r>
      <rPr>
        <sz val="11"/>
        <color rgb="FF000000"/>
        <rFont val="Calibri"/>
      </rPr>
      <t>- In the upper-left corner, select the region of the target instance.</t>
    </r>
    <r>
      <rPr>
        <sz val="11"/>
        <color rgb="FF000000"/>
        <rFont val="Calibri"/>
      </rPr>
      <t xml:space="preserve">
</t>
    </r>
    <r>
      <rPr>
        <sz val="11"/>
        <color rgb="FF000000"/>
        <rFont val="Calibri"/>
      </rPr>
      <t>- Locate the target instance, and click the instance ID to enter the Basic Information page.</t>
    </r>
    <r>
      <rPr>
        <sz val="11"/>
        <color rgb="FF000000"/>
        <rFont val="Calibri"/>
      </rPr>
      <t xml:space="preserve">
</t>
    </r>
    <r>
      <rPr>
        <sz val="11"/>
        <color rgb="FF000000"/>
        <rFont val="Calibri"/>
      </rPr>
      <t xml:space="preserve">- In the left-side navigation pane, select </t>
    </r>
    <r>
      <rPr>
        <b/>
        <sz val="11"/>
        <color rgb="FF000000"/>
        <rFont val="Calibri"/>
      </rPr>
      <t>Parameters</t>
    </r>
    <r>
      <rPr>
        <sz val="11"/>
        <color rgb="FF000000"/>
        <rFont val="Calibri"/>
      </rPr>
      <t>.</t>
    </r>
    <r>
      <rPr>
        <sz val="11"/>
        <color rgb="FF000000"/>
        <rFont val="Calibri"/>
      </rPr>
      <t xml:space="preserve">
</t>
    </r>
    <r>
      <rPr>
        <sz val="11"/>
        <color rgb="FF000000"/>
        <rFont val="Calibri"/>
      </rPr>
      <t xml:space="preserve">- Click the </t>
    </r>
    <r>
      <rPr>
        <b/>
        <sz val="11"/>
        <color rgb="FF000000"/>
        <rFont val="Calibri"/>
      </rPr>
      <t>Edit</t>
    </r>
    <r>
      <rPr>
        <sz val="11"/>
        <color rgb="FF000000"/>
        <rFont val="Calibri"/>
      </rPr>
      <t xml:space="preserve"> icon of </t>
    </r>
    <r>
      <rPr>
        <b/>
        <sz val="11"/>
        <color rgb="FF000000"/>
        <rFont val="Calibri"/>
      </rPr>
      <t>log_connection</t>
    </r>
    <r>
      <rPr>
        <sz val="11"/>
        <color rgb="FF000000"/>
        <rFont val="Calibri"/>
      </rPr>
      <t xml:space="preserve"> parameter next the </t>
    </r>
    <r>
      <rPr>
        <b/>
        <sz val="11"/>
        <color rgb="FF000000"/>
        <rFont val="Calibri"/>
      </rPr>
      <t>Actual Value</t>
    </r>
    <r>
      <rPr>
        <sz val="11"/>
        <color rgb="FF000000"/>
        <rFont val="Calibri"/>
      </rPr>
      <t xml:space="preserve"> column.</t>
    </r>
    <r>
      <rPr>
        <sz val="11"/>
        <color rgb="FF000000"/>
        <rFont val="Calibri"/>
      </rPr>
      <t xml:space="preserve">
</t>
    </r>
    <r>
      <rPr>
        <sz val="11"/>
        <color rgb="FF000000"/>
        <rFont val="Calibri"/>
      </rPr>
      <t xml:space="preserve">- Enter </t>
    </r>
    <r>
      <rPr>
        <b/>
        <sz val="11"/>
        <color rgb="FF000000"/>
        <rFont val="Calibri"/>
      </rPr>
      <t>On</t>
    </r>
    <r>
      <rPr>
        <sz val="11"/>
        <color rgb="FF000000"/>
        <rFont val="Calibri"/>
      </rPr>
      <t xml:space="preserve"> as the </t>
    </r>
    <r>
      <rPr>
        <b/>
        <sz val="11"/>
        <color rgb="FF000000"/>
        <rFont val="Calibri"/>
      </rPr>
      <t>Actual Value</t>
    </r>
    <r>
      <rPr>
        <sz val="11"/>
        <color rgb="FF000000"/>
        <rFont val="Calibri"/>
      </rPr>
      <t xml:space="preserve"> and click </t>
    </r>
    <r>
      <rPr>
        <b/>
        <sz val="11"/>
        <color rgb="FF000000"/>
        <rFont val="Calibri"/>
      </rPr>
      <t>Confirm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Apply Change</t>
    </r>
    <r>
      <rPr>
        <sz val="11"/>
        <color rgb="FF000000"/>
        <rFont val="Calibri"/>
      </rPr>
      <t>s.</t>
    </r>
    <r>
      <rPr>
        <sz val="11"/>
        <color rgb="FF000000"/>
        <rFont val="Calibri"/>
      </rPr>
      <t xml:space="preserve">
</t>
    </r>
    <r>
      <rPr>
        <sz val="11"/>
        <color rgb="FF000000"/>
        <rFont val="Calibri"/>
      </rPr>
      <t xml:space="preserve">- In the message that appears, click </t>
    </r>
    <r>
      <rPr>
        <b/>
        <sz val="11"/>
        <color rgb="FF000000"/>
        <rFont val="Calibri"/>
      </rPr>
      <t>Confirm</t>
    </r>
    <r>
      <rPr>
        <sz val="11"/>
        <color rgb="FF000000"/>
        <rFont val="Calibri"/>
      </rPr>
      <t>.</t>
    </r>
  </si>
  <si>
    <r>
      <rPr>
        <sz val="11"/>
        <color rgb="FF000000"/>
        <rFont val="Calibri"/>
      </rPr>
      <t>Enable log_connections on PostgreSQL Servers.</t>
    </r>
  </si>
  <si>
    <r>
      <rPr>
        <b/>
        <sz val="11"/>
        <color rgb="FF000000"/>
        <rFont val="Calibri"/>
      </rPr>
      <t>Using the management console:</t>
    </r>
    <r>
      <rPr>
        <sz val="11"/>
        <color rgb="FF000000"/>
        <rFont val="Calibri"/>
      </rPr>
      <t xml:space="preserve">
</t>
    </r>
    <r>
      <rPr>
        <sz val="11"/>
        <color rgb="FF000000"/>
        <rFont val="Calibri"/>
      </rPr>
      <t xml:space="preserve">- Logon to RDS Console </t>
    </r>
    <r>
      <rPr>
        <sz val="11"/>
        <color rgb="FF0000FF"/>
        <rFont val="Calibri"/>
      </rPr>
      <t>(https://rdsnext.console.aliyun.com/)</t>
    </r>
    <r>
      <rPr>
        <sz val="11"/>
        <color rgb="FF000000"/>
        <rFont val="Calibri"/>
      </rPr>
      <t>.</t>
    </r>
    <r>
      <rPr>
        <sz val="11"/>
        <color rgb="FF000000"/>
        <rFont val="Calibri"/>
      </rPr>
      <t xml:space="preserve">
</t>
    </r>
    <r>
      <rPr>
        <sz val="11"/>
        <color rgb="FF000000"/>
        <rFont val="Calibri"/>
      </rPr>
      <t>- In the upper-left corner, select the region of the target instance.</t>
    </r>
    <r>
      <rPr>
        <sz val="11"/>
        <color rgb="FF000000"/>
        <rFont val="Calibri"/>
      </rPr>
      <t xml:space="preserve">
</t>
    </r>
    <r>
      <rPr>
        <sz val="11"/>
        <color rgb="FF000000"/>
        <rFont val="Calibri"/>
      </rPr>
      <t>- Locate the target instance, and click the instance ID to enter the Basic Information page.</t>
    </r>
    <r>
      <rPr>
        <sz val="11"/>
        <color rgb="FF000000"/>
        <rFont val="Calibri"/>
      </rPr>
      <t xml:space="preserve">
</t>
    </r>
    <r>
      <rPr>
        <sz val="11"/>
        <color rgb="FF000000"/>
        <rFont val="Calibri"/>
      </rPr>
      <t xml:space="preserve">- In the left-side navigation pane, select </t>
    </r>
    <r>
      <rPr>
        <b/>
        <sz val="11"/>
        <color rgb="FF000000"/>
        <rFont val="Calibri"/>
      </rPr>
      <t>Parameters</t>
    </r>
    <r>
      <rPr>
        <sz val="11"/>
        <color rgb="FF000000"/>
        <rFont val="Calibri"/>
      </rPr>
      <t xml:space="preserve"> and ensure the </t>
    </r>
    <r>
      <rPr>
        <b/>
        <sz val="11"/>
        <color rgb="FF000000"/>
        <rFont val="Calibri"/>
      </rPr>
      <t>log_connection</t>
    </r>
    <r>
      <rPr>
        <sz val="11"/>
        <color rgb="FF000000"/>
        <rFont val="Calibri"/>
      </rPr>
      <t xml:space="preserve"> is set as </t>
    </r>
    <r>
      <rPr>
        <b/>
        <sz val="11"/>
        <color rgb="FF000000"/>
        <rFont val="Calibri"/>
      </rPr>
      <t>On</t>
    </r>
    <r>
      <rPr>
        <sz val="11"/>
        <color rgb="FF000000"/>
        <rFont val="Calibri"/>
      </rPr>
      <t xml:space="preserve"> in the Actual Value column.</t>
    </r>
  </si>
  <si>
    <r>
      <rPr>
        <sz val="11"/>
        <color rgb="FF000000"/>
        <rFont val="Calibri"/>
      </rPr>
      <t>Off</t>
    </r>
  </si>
  <si>
    <t>6.8</t>
  </si>
  <si>
    <r>
      <rPr>
        <sz val="11"/>
        <rFont val="Calibri"/>
      </rPr>
      <t xml:space="preserve">Ensure server parameter </t>
    </r>
    <r>
      <rPr>
        <sz val="11"/>
        <color rgb="FF000000"/>
        <rFont val="Calibri"/>
      </rPr>
      <t>'</t>
    </r>
    <r>
      <rPr>
        <b/>
        <sz val="11"/>
        <color rgb="FF000000"/>
        <rFont val="Calibri"/>
      </rPr>
      <t>log_disconnections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Database Server</t>
    </r>
  </si>
  <si>
    <r>
      <rPr>
        <b/>
        <sz val="11"/>
        <color rgb="FF000000"/>
        <rFont val="Calibri"/>
      </rPr>
      <t>Using the management console:</t>
    </r>
    <r>
      <rPr>
        <sz val="11"/>
        <color rgb="FF000000"/>
        <rFont val="Calibri"/>
      </rPr>
      <t xml:space="preserve">
</t>
    </r>
    <r>
      <rPr>
        <sz val="11"/>
        <color rgb="FF000000"/>
        <rFont val="Calibri"/>
      </rPr>
      <t xml:space="preserve">- Login to RDS Console </t>
    </r>
    <r>
      <rPr>
        <sz val="11"/>
        <color rgb="FF0000FF"/>
        <rFont val="Calibri"/>
      </rPr>
      <t>(https://rdsnext.console.aliyun.com/)</t>
    </r>
    <r>
      <rPr>
        <sz val="11"/>
        <color rgb="FF000000"/>
        <rFont val="Calibri"/>
      </rPr>
      <t>.</t>
    </r>
    <r>
      <rPr>
        <sz val="11"/>
        <color rgb="FF000000"/>
        <rFont val="Calibri"/>
      </rPr>
      <t xml:space="preserve">
</t>
    </r>
    <r>
      <rPr>
        <sz val="11"/>
        <color rgb="FF000000"/>
        <rFont val="Calibri"/>
      </rPr>
      <t>- In the upper-left corner, select the region of the target instance.</t>
    </r>
    <r>
      <rPr>
        <sz val="11"/>
        <color rgb="FF000000"/>
        <rFont val="Calibri"/>
      </rPr>
      <t xml:space="preserve">
</t>
    </r>
    <r>
      <rPr>
        <sz val="11"/>
        <color rgb="FF000000"/>
        <rFont val="Calibri"/>
      </rPr>
      <t>- Locate the target instance, and click the instance ID to enter the Basic Information page.</t>
    </r>
    <r>
      <rPr>
        <sz val="11"/>
        <color rgb="FF000000"/>
        <rFont val="Calibri"/>
      </rPr>
      <t xml:space="preserve">
</t>
    </r>
    <r>
      <rPr>
        <sz val="11"/>
        <color rgb="FF000000"/>
        <rFont val="Calibri"/>
      </rPr>
      <t xml:space="preserve">- In the left-side navigation pane, select </t>
    </r>
    <r>
      <rPr>
        <b/>
        <sz val="11"/>
        <color rgb="FF000000"/>
        <rFont val="Calibri"/>
      </rPr>
      <t>Parameters</t>
    </r>
    <r>
      <rPr>
        <sz val="11"/>
        <color rgb="FF000000"/>
        <rFont val="Calibri"/>
      </rPr>
      <t>.</t>
    </r>
    <r>
      <rPr>
        <sz val="11"/>
        <color rgb="FF000000"/>
        <rFont val="Calibri"/>
      </rPr>
      <t xml:space="preserve">
</t>
    </r>
    <r>
      <rPr>
        <sz val="11"/>
        <color rgb="FF000000"/>
        <rFont val="Calibri"/>
      </rPr>
      <t xml:space="preserve">- Click the </t>
    </r>
    <r>
      <rPr>
        <b/>
        <sz val="11"/>
        <color rgb="FF000000"/>
        <rFont val="Calibri"/>
      </rPr>
      <t>Edit</t>
    </r>
    <r>
      <rPr>
        <sz val="11"/>
        <color rgb="FF000000"/>
        <rFont val="Calibri"/>
      </rPr>
      <t xml:space="preserve"> icon of </t>
    </r>
    <r>
      <rPr>
        <b/>
        <sz val="11"/>
        <color rgb="FF000000"/>
        <rFont val="Calibri"/>
      </rPr>
      <t>log_disconnections</t>
    </r>
    <r>
      <rPr>
        <sz val="11"/>
        <color rgb="FF000000"/>
        <rFont val="Calibri"/>
      </rPr>
      <t xml:space="preserve"> parameter next the </t>
    </r>
    <r>
      <rPr>
        <b/>
        <sz val="11"/>
        <color rgb="FF000000"/>
        <rFont val="Calibri"/>
      </rPr>
      <t>Actual Value</t>
    </r>
    <r>
      <rPr>
        <sz val="11"/>
        <color rgb="FF000000"/>
        <rFont val="Calibri"/>
      </rPr>
      <t xml:space="preserve"> column.</t>
    </r>
    <r>
      <rPr>
        <sz val="11"/>
        <color rgb="FF000000"/>
        <rFont val="Calibri"/>
      </rPr>
      <t xml:space="preserve">
</t>
    </r>
    <r>
      <rPr>
        <sz val="11"/>
        <color rgb="FF000000"/>
        <rFont val="Calibri"/>
      </rPr>
      <t xml:space="preserve">- Enter </t>
    </r>
    <r>
      <rPr>
        <b/>
        <sz val="11"/>
        <color rgb="FF000000"/>
        <rFont val="Calibri"/>
      </rPr>
      <t>On</t>
    </r>
    <r>
      <rPr>
        <sz val="11"/>
        <color rgb="FF000000"/>
        <rFont val="Calibri"/>
      </rPr>
      <t xml:space="preserve"> as the </t>
    </r>
    <r>
      <rPr>
        <b/>
        <sz val="11"/>
        <color rgb="FF000000"/>
        <rFont val="Calibri"/>
      </rPr>
      <t>Actual Value</t>
    </r>
    <r>
      <rPr>
        <sz val="11"/>
        <color rgb="FF000000"/>
        <rFont val="Calibri"/>
      </rPr>
      <t xml:space="preserve"> and click </t>
    </r>
    <r>
      <rPr>
        <b/>
        <sz val="11"/>
        <color rgb="FF000000"/>
        <rFont val="Calibri"/>
      </rPr>
      <t>Confirm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Apply Changes</t>
    </r>
    <r>
      <rPr>
        <sz val="11"/>
        <color rgb="FF000000"/>
        <rFont val="Calibri"/>
      </rPr>
      <t>.</t>
    </r>
    <r>
      <rPr>
        <sz val="11"/>
        <color rgb="FF000000"/>
        <rFont val="Calibri"/>
      </rPr>
      <t xml:space="preserve">
</t>
    </r>
    <r>
      <rPr>
        <sz val="11"/>
        <color rgb="FF000000"/>
        <rFont val="Calibri"/>
      </rPr>
      <t xml:space="preserve">- In the message that appears, click </t>
    </r>
    <r>
      <rPr>
        <b/>
        <sz val="11"/>
        <color rgb="FF000000"/>
        <rFont val="Calibri"/>
      </rPr>
      <t>Confirm</t>
    </r>
    <r>
      <rPr>
        <sz val="11"/>
        <color rgb="FF000000"/>
        <rFont val="Calibri"/>
      </rPr>
      <t>.</t>
    </r>
  </si>
  <si>
    <r>
      <rPr>
        <sz val="11"/>
        <color rgb="FF000000"/>
        <rFont val="Calibri"/>
      </rPr>
      <t>Enable log_disconnections on PostgreSQL Servers.</t>
    </r>
  </si>
  <si>
    <r>
      <rPr>
        <b/>
        <sz val="11"/>
        <color rgb="FF000000"/>
        <rFont val="Calibri"/>
      </rPr>
      <t>Using the management console:</t>
    </r>
    <r>
      <rPr>
        <sz val="11"/>
        <color rgb="FF000000"/>
        <rFont val="Calibri"/>
      </rPr>
      <t xml:space="preserve">
</t>
    </r>
    <r>
      <rPr>
        <sz val="11"/>
        <color rgb="FF000000"/>
        <rFont val="Calibri"/>
      </rPr>
      <t xml:space="preserve">- Logon to RDS Console </t>
    </r>
    <r>
      <rPr>
        <sz val="11"/>
        <color rgb="FF0000FF"/>
        <rFont val="Calibri"/>
      </rPr>
      <t>(https://rdsnext.console.aliyun.com/)</t>
    </r>
    <r>
      <rPr>
        <sz val="11"/>
        <color rgb="FF000000"/>
        <rFont val="Calibri"/>
      </rPr>
      <t>.</t>
    </r>
    <r>
      <rPr>
        <sz val="11"/>
        <color rgb="FF000000"/>
        <rFont val="Calibri"/>
      </rPr>
      <t xml:space="preserve">
</t>
    </r>
    <r>
      <rPr>
        <sz val="11"/>
        <color rgb="FF000000"/>
        <rFont val="Calibri"/>
      </rPr>
      <t>- In the upper-left corner, select the region of the target instance.</t>
    </r>
    <r>
      <rPr>
        <sz val="11"/>
        <color rgb="FF000000"/>
        <rFont val="Calibri"/>
      </rPr>
      <t xml:space="preserve">
</t>
    </r>
    <r>
      <rPr>
        <sz val="11"/>
        <color rgb="FF000000"/>
        <rFont val="Calibri"/>
      </rPr>
      <t>- Locate the target instance, and click the instance ID to enter the Basic Information page.</t>
    </r>
    <r>
      <rPr>
        <sz val="11"/>
        <color rgb="FF000000"/>
        <rFont val="Calibri"/>
      </rPr>
      <t xml:space="preserve">
</t>
    </r>
    <r>
      <rPr>
        <sz val="11"/>
        <color rgb="FF000000"/>
        <rFont val="Calibri"/>
      </rPr>
      <t xml:space="preserve">- In the left-side navigation pane, select </t>
    </r>
    <r>
      <rPr>
        <b/>
        <sz val="11"/>
        <color rgb="FF000000"/>
        <rFont val="Calibri"/>
      </rPr>
      <t>Parameters</t>
    </r>
    <r>
      <rPr>
        <sz val="11"/>
        <color rgb="FF000000"/>
        <rFont val="Calibri"/>
      </rPr>
      <t xml:space="preserve"> and ensure the </t>
    </r>
    <r>
      <rPr>
        <b/>
        <sz val="11"/>
        <color rgb="FF000000"/>
        <rFont val="Calibri"/>
      </rPr>
      <t>log_disconnections</t>
    </r>
    <r>
      <rPr>
        <sz val="11"/>
        <color rgb="FF000000"/>
        <rFont val="Calibri"/>
      </rPr>
      <t xml:space="preserve"> is set as </t>
    </r>
    <r>
      <rPr>
        <b/>
        <sz val="11"/>
        <color rgb="FF000000"/>
        <rFont val="Calibri"/>
      </rPr>
      <t>On</t>
    </r>
    <r>
      <rPr>
        <sz val="11"/>
        <color rgb="FF000000"/>
        <rFont val="Calibri"/>
      </rPr>
      <t xml:space="preserve"> in the Actual Value column.</t>
    </r>
  </si>
  <si>
    <t>6.9</t>
  </si>
  <si>
    <r>
      <rPr>
        <sz val="11"/>
        <rFont val="Calibri"/>
      </rPr>
      <t xml:space="preserve">Ensure server parameter </t>
    </r>
    <r>
      <rPr>
        <sz val="11"/>
        <color rgb="FF000000"/>
        <rFont val="Calibri"/>
      </rPr>
      <t>'</t>
    </r>
    <r>
      <rPr>
        <b/>
        <sz val="11"/>
        <color rgb="FF000000"/>
        <rFont val="Calibri"/>
      </rPr>
      <t xml:space="preserve">log_duration is set to </t>
    </r>
    <r>
      <rPr>
        <sz val="11"/>
        <color rgb="FF000000"/>
        <rFont val="Calibri"/>
      </rPr>
      <t>'</t>
    </r>
    <r>
      <rPr>
        <sz val="11"/>
        <color rgb="FF000000"/>
        <rFont val="Calibri"/>
      </rPr>
      <t>ON</t>
    </r>
    <r>
      <rPr>
        <sz val="11"/>
        <color rgb="FF000000"/>
        <rFont val="Calibri"/>
      </rPr>
      <t>'</t>
    </r>
    <r>
      <rPr>
        <sz val="11"/>
        <color rgb="FF000000"/>
        <rFont val="Calibri"/>
      </rPr>
      <t xml:space="preserve"> for PostgreSQL Database Server</t>
    </r>
  </si>
  <si>
    <r>
      <rPr>
        <b/>
        <sz val="11"/>
        <color rgb="FF000000"/>
        <rFont val="Calibri"/>
      </rPr>
      <t>Using the management console:</t>
    </r>
    <r>
      <rPr>
        <sz val="11"/>
        <color rgb="FF000000"/>
        <rFont val="Calibri"/>
      </rPr>
      <t xml:space="preserve">
</t>
    </r>
    <r>
      <rPr>
        <sz val="11"/>
        <color rgb="FF000000"/>
        <rFont val="Calibri"/>
      </rPr>
      <t xml:space="preserve">- Logon to RDS Console </t>
    </r>
    <r>
      <rPr>
        <sz val="11"/>
        <color rgb="FF0000FF"/>
        <rFont val="Calibri"/>
      </rPr>
      <t>(https://rdsnext.console.aliyun.com/)</t>
    </r>
    <r>
      <rPr>
        <sz val="11"/>
        <color rgb="FF000000"/>
        <rFont val="Calibri"/>
      </rPr>
      <t>.</t>
    </r>
    <r>
      <rPr>
        <sz val="11"/>
        <color rgb="FF000000"/>
        <rFont val="Calibri"/>
      </rPr>
      <t xml:space="preserve">
</t>
    </r>
    <r>
      <rPr>
        <sz val="11"/>
        <color rgb="FF000000"/>
        <rFont val="Calibri"/>
      </rPr>
      <t>- In the upper-left corner, select the region of the target instance.</t>
    </r>
    <r>
      <rPr>
        <sz val="11"/>
        <color rgb="FF000000"/>
        <rFont val="Calibri"/>
      </rPr>
      <t xml:space="preserve">
</t>
    </r>
    <r>
      <rPr>
        <sz val="11"/>
        <color rgb="FF000000"/>
        <rFont val="Calibri"/>
      </rPr>
      <t>- Locate the target instance, and click the instance ID to enter the Basic Information page.</t>
    </r>
    <r>
      <rPr>
        <sz val="11"/>
        <color rgb="FF000000"/>
        <rFont val="Calibri"/>
      </rPr>
      <t xml:space="preserve">
</t>
    </r>
    <r>
      <rPr>
        <sz val="11"/>
        <color rgb="FF000000"/>
        <rFont val="Calibri"/>
      </rPr>
      <t xml:space="preserve">- In the left-side navigation pane, select </t>
    </r>
    <r>
      <rPr>
        <b/>
        <sz val="11"/>
        <color rgb="FF000000"/>
        <rFont val="Calibri"/>
      </rPr>
      <t>Parameters</t>
    </r>
    <r>
      <rPr>
        <sz val="11"/>
        <color rgb="FF000000"/>
        <rFont val="Calibri"/>
      </rPr>
      <t>.</t>
    </r>
    <r>
      <rPr>
        <sz val="11"/>
        <color rgb="FF000000"/>
        <rFont val="Calibri"/>
      </rPr>
      <t xml:space="preserve">
</t>
    </r>
    <r>
      <rPr>
        <sz val="11"/>
        <color rgb="FF000000"/>
        <rFont val="Calibri"/>
      </rPr>
      <t xml:space="preserve">- Click the </t>
    </r>
    <r>
      <rPr>
        <b/>
        <sz val="11"/>
        <color rgb="FF000000"/>
        <rFont val="Calibri"/>
      </rPr>
      <t>Edit</t>
    </r>
    <r>
      <rPr>
        <sz val="11"/>
        <color rgb="FF000000"/>
        <rFont val="Calibri"/>
      </rPr>
      <t xml:space="preserve"> icon of </t>
    </r>
    <r>
      <rPr>
        <b/>
        <sz val="11"/>
        <color rgb="FF000000"/>
        <rFont val="Calibri"/>
      </rPr>
      <t>log_durantion</t>
    </r>
    <r>
      <rPr>
        <sz val="11"/>
        <color rgb="FF000000"/>
        <rFont val="Calibri"/>
      </rPr>
      <t xml:space="preserve"> parameter next the </t>
    </r>
    <r>
      <rPr>
        <b/>
        <sz val="11"/>
        <color rgb="FF000000"/>
        <rFont val="Calibri"/>
      </rPr>
      <t>Actual Value</t>
    </r>
    <r>
      <rPr>
        <sz val="11"/>
        <color rgb="FF000000"/>
        <rFont val="Calibri"/>
      </rPr>
      <t xml:space="preserve"> column.</t>
    </r>
    <r>
      <rPr>
        <sz val="11"/>
        <color rgb="FF000000"/>
        <rFont val="Calibri"/>
      </rPr>
      <t xml:space="preserve">
</t>
    </r>
    <r>
      <rPr>
        <sz val="11"/>
        <color rgb="FF000000"/>
        <rFont val="Calibri"/>
      </rPr>
      <t xml:space="preserve">- Enter </t>
    </r>
    <r>
      <rPr>
        <b/>
        <sz val="11"/>
        <color rgb="FF000000"/>
        <rFont val="Calibri"/>
      </rPr>
      <t>On</t>
    </r>
    <r>
      <rPr>
        <sz val="11"/>
        <color rgb="FF000000"/>
        <rFont val="Calibri"/>
      </rPr>
      <t xml:space="preserve"> as the </t>
    </r>
    <r>
      <rPr>
        <b/>
        <sz val="11"/>
        <color rgb="FF000000"/>
        <rFont val="Calibri"/>
      </rPr>
      <t>Actual Value</t>
    </r>
    <r>
      <rPr>
        <sz val="11"/>
        <color rgb="FF000000"/>
        <rFont val="Calibri"/>
      </rPr>
      <t xml:space="preserve"> and click </t>
    </r>
    <r>
      <rPr>
        <b/>
        <sz val="11"/>
        <color rgb="FF000000"/>
        <rFont val="Calibri"/>
      </rPr>
      <t>Confirm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Apply Changes</t>
    </r>
    <r>
      <rPr>
        <sz val="11"/>
        <color rgb="FF000000"/>
        <rFont val="Calibri"/>
      </rPr>
      <t>.</t>
    </r>
    <r>
      <rPr>
        <sz val="11"/>
        <color rgb="FF000000"/>
        <rFont val="Calibri"/>
      </rPr>
      <t xml:space="preserve">
</t>
    </r>
    <r>
      <rPr>
        <sz val="11"/>
        <color rgb="FF000000"/>
        <rFont val="Calibri"/>
      </rPr>
      <t xml:space="preserve">- In the message that appears, click </t>
    </r>
    <r>
      <rPr>
        <b/>
        <sz val="11"/>
        <color rgb="FF000000"/>
        <rFont val="Calibri"/>
      </rPr>
      <t>Confirm</t>
    </r>
    <r>
      <rPr>
        <sz val="11"/>
        <color rgb="FF000000"/>
        <rFont val="Calibri"/>
      </rPr>
      <t>.</t>
    </r>
  </si>
  <si>
    <r>
      <rPr>
        <sz val="11"/>
        <color rgb="FF000000"/>
        <rFont val="Calibri"/>
      </rPr>
      <t>Enable log_duration on PostgreSQL Servers.</t>
    </r>
  </si>
  <si>
    <r>
      <rPr>
        <b/>
        <sz val="11"/>
        <color rgb="FF000000"/>
        <rFont val="Calibri"/>
      </rPr>
      <t>Using the management console:</t>
    </r>
    <r>
      <rPr>
        <sz val="11"/>
        <color rgb="FF000000"/>
        <rFont val="Calibri"/>
      </rPr>
      <t xml:space="preserve">
</t>
    </r>
    <r>
      <rPr>
        <sz val="11"/>
        <color rgb="FF000000"/>
        <rFont val="Calibri"/>
      </rPr>
      <t xml:space="preserve">- Logon to RDS Console </t>
    </r>
    <r>
      <rPr>
        <sz val="11"/>
        <color rgb="FF0000FF"/>
        <rFont val="Calibri"/>
      </rPr>
      <t>(https://rdsnext.console.aliyun.com/)</t>
    </r>
    <r>
      <rPr>
        <sz val="11"/>
        <color rgb="FF000000"/>
        <rFont val="Calibri"/>
      </rPr>
      <t>.</t>
    </r>
    <r>
      <rPr>
        <sz val="11"/>
        <color rgb="FF000000"/>
        <rFont val="Calibri"/>
      </rPr>
      <t xml:space="preserve">
</t>
    </r>
    <r>
      <rPr>
        <sz val="11"/>
        <color rgb="FF000000"/>
        <rFont val="Calibri"/>
      </rPr>
      <t>- In the upper-left corner, select the region of the target instance.</t>
    </r>
    <r>
      <rPr>
        <sz val="11"/>
        <color rgb="FF000000"/>
        <rFont val="Calibri"/>
      </rPr>
      <t xml:space="preserve">
</t>
    </r>
    <r>
      <rPr>
        <sz val="11"/>
        <color rgb="FF000000"/>
        <rFont val="Calibri"/>
      </rPr>
      <t>- Locate the target instance, and click the instance ID to enter the Basic Information page.</t>
    </r>
    <r>
      <rPr>
        <sz val="11"/>
        <color rgb="FF000000"/>
        <rFont val="Calibri"/>
      </rPr>
      <t xml:space="preserve">
</t>
    </r>
    <r>
      <rPr>
        <sz val="11"/>
        <color rgb="FF000000"/>
        <rFont val="Calibri"/>
      </rPr>
      <t xml:space="preserve">- In the left-side navigation pane, select </t>
    </r>
    <r>
      <rPr>
        <b/>
        <sz val="11"/>
        <color rgb="FF000000"/>
        <rFont val="Calibri"/>
      </rPr>
      <t>Parameters</t>
    </r>
    <r>
      <rPr>
        <sz val="11"/>
        <color rgb="FF000000"/>
        <rFont val="Calibri"/>
      </rPr>
      <t xml:space="preserve"> and ensure the </t>
    </r>
    <r>
      <rPr>
        <b/>
        <sz val="11"/>
        <color rgb="FF000000"/>
        <rFont val="Calibri"/>
      </rPr>
      <t>log_durantion</t>
    </r>
    <r>
      <rPr>
        <sz val="11"/>
        <color rgb="FF000000"/>
        <rFont val="Calibri"/>
      </rPr>
      <t xml:space="preserve"> is set as </t>
    </r>
    <r>
      <rPr>
        <b/>
        <sz val="11"/>
        <color rgb="FF000000"/>
        <rFont val="Calibri"/>
      </rPr>
      <t>On</t>
    </r>
    <r>
      <rPr>
        <sz val="11"/>
        <color rgb="FF000000"/>
        <rFont val="Calibri"/>
      </rPr>
      <t xml:space="preserve"> in the Actual Value column.</t>
    </r>
  </si>
  <si>
    <t>Kubernetes Engine</t>
  </si>
  <si>
    <t>7.1</t>
  </si>
  <si>
    <r>
      <rPr>
        <sz val="11"/>
        <rFont val="Calibri"/>
      </rPr>
      <t>Ensure Log Service is set to ‘Enabled’ on Kubernetes Engine Clusters</t>
    </r>
  </si>
  <si>
    <r>
      <rPr>
        <b/>
        <sz val="11"/>
        <color rgb="FF000000"/>
        <rFont val="Calibri"/>
      </rPr>
      <t>Using the management console:</t>
    </r>
    <r>
      <rPr>
        <sz val="11"/>
        <color rgb="FF000000"/>
        <rFont val="Calibri"/>
      </rPr>
      <t xml:space="preserve">
</t>
    </r>
    <r>
      <rPr>
        <sz val="11"/>
        <color rgb="FF000000"/>
        <rFont val="Calibri"/>
      </rPr>
      <t xml:space="preserve">- Logon to ACK console </t>
    </r>
    <r>
      <rPr>
        <sz val="11"/>
        <color rgb="FF0000FF"/>
        <rFont val="Calibri"/>
      </rPr>
      <t>(https://cs.console.aliyun.com/)</t>
    </r>
    <r>
      <rPr>
        <sz val="11"/>
        <color rgb="FF000000"/>
        <rFont val="Calibri"/>
      </rPr>
      <t xml:space="preserve">
</t>
    </r>
    <r>
      <rPr>
        <sz val="11"/>
        <color rgb="FF000000"/>
        <rFont val="Calibri"/>
      </rPr>
      <t xml:space="preserve">- Click </t>
    </r>
    <r>
      <rPr>
        <b/>
        <sz val="11"/>
        <color rgb="FF000000"/>
        <rFont val="Calibri"/>
      </rPr>
      <t>Create Kubernetes Cluster</t>
    </r>
    <r>
      <rPr>
        <sz val="11"/>
        <color rgb="FF000000"/>
        <rFont val="Calibri"/>
      </rPr>
      <t xml:space="preserve"> and set </t>
    </r>
    <r>
      <rPr>
        <b/>
        <sz val="11"/>
        <color rgb="FF000000"/>
        <rFont val="Calibri"/>
      </rPr>
      <t>Enable Log Service</t>
    </r>
    <r>
      <rPr>
        <sz val="11"/>
        <color rgb="FF000000"/>
        <rFont val="Calibri"/>
      </rPr>
      <t xml:space="preserve"> to </t>
    </r>
    <r>
      <rPr>
        <b/>
        <sz val="11"/>
        <color rgb="FF000000"/>
        <rFont val="Calibri"/>
      </rPr>
      <t>Enabled</t>
    </r>
    <r>
      <rPr>
        <sz val="11"/>
        <color rgb="FF000000"/>
        <rFont val="Calibri"/>
      </rPr>
      <t xml:space="preserve"> when creating cluster</t>
    </r>
  </si>
  <si>
    <r>
      <rPr>
        <sz val="11"/>
        <color rgb="FF000000"/>
        <rFont val="Calibri"/>
      </rPr>
      <t>Log Service is a complete real-time data logging service on Alibaba Cloud to support collection, shipping, search, storage and analysis for logs. It includes a user interface to call the Log Viewer and an API to management logs pragmatically.  Log Service could automatically collect, process, and store your container and audit logs in a dedicated, persistent datastore. Container logs are collected from your containers. Audit logs are collected from the kube-apiserver or the deployed ingress. Events are logs about activity in the cluster, such as the deleting of Pods or Secrets.</t>
    </r>
  </si>
  <si>
    <r>
      <rPr>
        <b/>
        <sz val="11"/>
        <color rgb="FF000000"/>
        <rFont val="Calibri"/>
      </rPr>
      <t>Using the management console:</t>
    </r>
    <r>
      <rPr>
        <sz val="11"/>
        <color rgb="FF000000"/>
        <rFont val="Calibri"/>
      </rPr>
      <t xml:space="preserve">
</t>
    </r>
    <r>
      <rPr>
        <sz val="11"/>
        <color rgb="FF000000"/>
        <rFont val="Calibri"/>
      </rPr>
      <t xml:space="preserve">- Logon to ACK console </t>
    </r>
    <r>
      <rPr>
        <sz val="11"/>
        <color rgb="FF0000FF"/>
        <rFont val="Calibri"/>
      </rPr>
      <t>(https://cs.console.aliyun.com/)</t>
    </r>
    <r>
      <rPr>
        <sz val="11"/>
        <color rgb="FF000000"/>
        <rFont val="Calibri"/>
      </rPr>
      <t xml:space="preserve">
</t>
    </r>
    <r>
      <rPr>
        <sz val="11"/>
        <color rgb="FF000000"/>
        <rFont val="Calibri"/>
      </rPr>
      <t>- Select the target cluster and click its name into cluster detail page</t>
    </r>
    <r>
      <rPr>
        <sz val="11"/>
        <color rgb="FF000000"/>
        <rFont val="Calibri"/>
      </rPr>
      <t xml:space="preserve">
</t>
    </r>
    <r>
      <rPr>
        <sz val="11"/>
        <color rgb="FF000000"/>
        <rFont val="Calibri"/>
      </rPr>
      <t xml:space="preserve">- Select </t>
    </r>
    <r>
      <rPr>
        <b/>
        <sz val="11"/>
        <color rgb="FF000000"/>
        <rFont val="Calibri"/>
      </rPr>
      <t>Cluster Auditing</t>
    </r>
    <r>
      <rPr>
        <sz val="11"/>
        <color rgb="FF000000"/>
        <rFont val="Calibri"/>
      </rPr>
      <t xml:space="preserve"> on the left column and check if audit page shown</t>
    </r>
  </si>
  <si>
    <r>
      <rPr>
        <sz val="11"/>
        <color rgb="FF000000"/>
        <rFont val="Calibri"/>
      </rPr>
      <t>By default, logging service is disabled when you create a new cluster using console.</t>
    </r>
  </si>
  <si>
    <t>7.2</t>
  </si>
  <si>
    <r>
      <rPr>
        <sz val="11"/>
        <rFont val="Calibri"/>
      </rPr>
      <t>Ensure CloudMonitor is set to Enabled on Kubernetes Engine Clusters</t>
    </r>
  </si>
  <si>
    <r>
      <rPr>
        <b/>
        <sz val="11"/>
        <color rgb="FF000000"/>
        <rFont val="Calibri"/>
      </rPr>
      <t>Using the management console:</t>
    </r>
    <r>
      <rPr>
        <sz val="11"/>
        <color rgb="FF000000"/>
        <rFont val="Calibri"/>
      </rPr>
      <t xml:space="preserve">
</t>
    </r>
    <r>
      <rPr>
        <sz val="11"/>
        <color rgb="FF000000"/>
        <rFont val="Calibri"/>
      </rPr>
      <t xml:space="preserve">- Logon to ACK console </t>
    </r>
    <r>
      <rPr>
        <sz val="11"/>
        <color rgb="FF0000FF"/>
        <rFont val="Calibri"/>
      </rPr>
      <t>(https://cs.console.aliyun.com/)</t>
    </r>
    <r>
      <rPr>
        <sz val="11"/>
        <color rgb="FF000000"/>
        <rFont val="Calibri"/>
      </rPr>
      <t xml:space="preserve">
</t>
    </r>
    <r>
      <rPr>
        <sz val="11"/>
        <color rgb="FF000000"/>
        <rFont val="Calibri"/>
      </rPr>
      <t xml:space="preserve">- Click the </t>
    </r>
    <r>
      <rPr>
        <b/>
        <sz val="11"/>
        <color rgb="FF000000"/>
        <rFont val="Calibri"/>
      </rPr>
      <t>Create Kubernetes Cluster</t>
    </r>
    <r>
      <rPr>
        <sz val="11"/>
        <color rgb="FF000000"/>
        <rFont val="Calibri"/>
      </rPr>
      <t xml:space="preserve"> button and set </t>
    </r>
    <r>
      <rPr>
        <b/>
        <sz val="11"/>
        <color rgb="FF000000"/>
        <rFont val="Calibri"/>
      </rPr>
      <t>CloudMonitor Agent</t>
    </r>
    <r>
      <rPr>
        <sz val="11"/>
        <color rgb="FF000000"/>
        <rFont val="Calibri"/>
      </rPr>
      <t xml:space="preserve"> to </t>
    </r>
    <r>
      <rPr>
        <b/>
        <sz val="11"/>
        <color rgb="FF000000"/>
        <rFont val="Calibri"/>
      </rPr>
      <t>Enabled</t>
    </r>
    <r>
      <rPr>
        <sz val="11"/>
        <color rgb="FF000000"/>
        <rFont val="Calibri"/>
      </rPr>
      <t xml:space="preserve"> under creation options.</t>
    </r>
  </si>
  <si>
    <r>
      <rPr>
        <sz val="11"/>
        <color rgb="FF000000"/>
        <rFont val="Calibri"/>
      </rPr>
      <t>The monitoring service in Kubernetes Engine clusters depends on the Alibaba Cloud CloudMonitor agent to access additional system resources and application services in virtual machine instances. The monitor can access metrics about CPU utilization, some disk traffic metrics, network traffic, and disk IO information, which help to monitor signals and build operations in your Kubernetes Engine clusters.</t>
    </r>
  </si>
  <si>
    <r>
      <rPr>
        <b/>
        <sz val="11"/>
        <color rgb="FF000000"/>
        <rFont val="Calibri"/>
      </rPr>
      <t>Using the management console:</t>
    </r>
    <r>
      <rPr>
        <sz val="11"/>
        <color rgb="FF000000"/>
        <rFont val="Calibri"/>
      </rPr>
      <t xml:space="preserve">
</t>
    </r>
    <r>
      <rPr>
        <sz val="11"/>
        <color rgb="FF000000"/>
        <rFont val="Calibri"/>
      </rPr>
      <t xml:space="preserve">- Logon to ACK console </t>
    </r>
    <r>
      <rPr>
        <sz val="11"/>
        <color rgb="FF0000FF"/>
        <rFont val="Calibri"/>
      </rPr>
      <t>(https://cs.console.aliyun.com/)</t>
    </r>
    <r>
      <rPr>
        <sz val="11"/>
        <color rgb="FF000000"/>
        <rFont val="Calibri"/>
      </rPr>
      <t xml:space="preserve">
</t>
    </r>
    <r>
      <rPr>
        <sz val="11"/>
        <color rgb="FF000000"/>
        <rFont val="Calibri"/>
      </rPr>
      <t>- Select the target cluster and click its name into cluster detail page</t>
    </r>
    <r>
      <rPr>
        <sz val="11"/>
        <color rgb="FF000000"/>
        <rFont val="Calibri"/>
      </rPr>
      <t xml:space="preserve">
</t>
    </r>
    <r>
      <rPr>
        <sz val="11"/>
        <color rgb="FF000000"/>
        <rFont val="Calibri"/>
      </rPr>
      <t xml:space="preserve">- Select the Nodes on the left column and click the </t>
    </r>
    <r>
      <rPr>
        <b/>
        <sz val="11"/>
        <color rgb="FF000000"/>
        <rFont val="Calibri"/>
      </rPr>
      <t>Monitor</t>
    </r>
    <r>
      <rPr>
        <sz val="11"/>
        <color rgb="FF000000"/>
        <rFont val="Calibri"/>
      </rPr>
      <t xml:space="preserve"> link on the </t>
    </r>
    <r>
      <rPr>
        <b/>
        <sz val="11"/>
        <color rgb="FF000000"/>
        <rFont val="Calibri"/>
      </rPr>
      <t>Actions</t>
    </r>
    <r>
      <rPr>
        <sz val="11"/>
        <color rgb="FF000000"/>
        <rFont val="Calibri"/>
      </rPr>
      <t xml:space="preserve"> column of the selected node</t>
    </r>
    <r>
      <rPr>
        <sz val="11"/>
        <color rgb="FF000000"/>
        <rFont val="Calibri"/>
      </rPr>
      <t xml:space="preserve">
</t>
    </r>
    <r>
      <rPr>
        <sz val="11"/>
        <color rgb="FF000000"/>
        <rFont val="Calibri"/>
      </rPr>
      <t>- Check if OS Metrics data existing in the CloudMonitor page of the selected ECS node</t>
    </r>
  </si>
  <si>
    <r>
      <rPr>
        <sz val="11"/>
        <color rgb="FF000000"/>
        <rFont val="Calibri"/>
      </rPr>
      <t>By default, CloudMonitor Agent installation is disenabled when you create a new cluster using console.</t>
    </r>
  </si>
  <si>
    <t>7.3</t>
  </si>
  <si>
    <r>
      <rPr>
        <sz val="11"/>
        <rFont val="Calibri"/>
      </rPr>
      <t>Ensure role-based access control (RBAC) authorization is Enabled on Kubernetes Engine Clusters</t>
    </r>
  </si>
  <si>
    <r>
      <rPr>
        <b/>
        <sz val="11"/>
        <color rgb="FF000000"/>
        <rFont val="Calibri"/>
      </rPr>
      <t>Using the management console:</t>
    </r>
    <r>
      <rPr>
        <sz val="11"/>
        <color rgb="FF000000"/>
        <rFont val="Calibri"/>
      </rPr>
      <t xml:space="preserve">
</t>
    </r>
    <r>
      <rPr>
        <sz val="11"/>
        <color rgb="FF000000"/>
        <rFont val="Calibri"/>
      </rPr>
      <t xml:space="preserve">- Logon to ACK console </t>
    </r>
    <r>
      <rPr>
        <sz val="11"/>
        <color rgb="FF0000FF"/>
        <rFont val="Calibri"/>
      </rPr>
      <t>(https://cs.console.aliyun.com/#/k8s/authorize)</t>
    </r>
    <r>
      <rPr>
        <sz val="11"/>
        <color rgb="FF000000"/>
        <rFont val="Calibri"/>
      </rPr>
      <t xml:space="preserve">
</t>
    </r>
    <r>
      <rPr>
        <sz val="11"/>
        <color rgb="FF000000"/>
        <rFont val="Calibri"/>
      </rPr>
      <t>- Select the target RAM sub-account and configure the RBAC roles on specific clusters or namespaces.</t>
    </r>
  </si>
  <si>
    <r>
      <rPr>
        <sz val="11"/>
        <color rgb="FF000000"/>
        <rFont val="Calibri"/>
      </rPr>
      <t>In Kubernetes, authorizers interact by granting a permission if any authorizer grants the permission. The legacy authorizer in Kubernetes Engine grants broad, statically defined permissions. To ensure that RBAC limits permissions correctly, you must disable the legacy authorizer. RBAC has significant security advantages, can help you ensure that users only have access to specific cluster resources within their own namespace and is now stable in Kubernetes.</t>
    </r>
  </si>
  <si>
    <r>
      <rPr>
        <b/>
        <sz val="11"/>
        <color rgb="FF000000"/>
        <rFont val="Calibri"/>
      </rPr>
      <t>Using the management console:</t>
    </r>
    <r>
      <rPr>
        <sz val="11"/>
        <color rgb="FF000000"/>
        <rFont val="Calibri"/>
      </rPr>
      <t xml:space="preserve">
</t>
    </r>
    <r>
      <rPr>
        <sz val="11"/>
        <color rgb="FF000000"/>
        <rFont val="Calibri"/>
      </rPr>
      <t xml:space="preserve">- Logon to ACK console </t>
    </r>
    <r>
      <rPr>
        <sz val="11"/>
        <color rgb="FF0000FF"/>
        <rFont val="Calibri"/>
      </rPr>
      <t>(https://cs.console.aliyun.com/#/k8s/authorize)</t>
    </r>
    <r>
      <rPr>
        <sz val="11"/>
        <color rgb="FF000000"/>
        <rFont val="Calibri"/>
      </rPr>
      <t xml:space="preserve">
</t>
    </r>
    <r>
      <rPr>
        <sz val="11"/>
        <color rgb="FF000000"/>
        <rFont val="Calibri"/>
      </rPr>
      <t xml:space="preserve">- Select the target RAM sub-account in the </t>
    </r>
    <r>
      <rPr>
        <b/>
        <sz val="11"/>
        <color rgb="FF000000"/>
        <rFont val="Calibri"/>
      </rPr>
      <t>Clusters</t>
    </r>
    <r>
      <rPr>
        <sz val="11"/>
        <color rgb="FF000000"/>
        <rFont val="Calibri"/>
      </rPr>
      <t xml:space="preserve"> -&gt; </t>
    </r>
    <r>
      <rPr>
        <b/>
        <sz val="11"/>
        <color rgb="FF000000"/>
        <rFont val="Calibri"/>
      </rPr>
      <t>Authorizations</t>
    </r>
    <r>
      <rPr>
        <sz val="11"/>
        <color rgb="FF000000"/>
        <rFont val="Calibri"/>
      </rPr>
      <t xml:space="preserve"> page</t>
    </r>
    <r>
      <rPr>
        <sz val="11"/>
        <color rgb="FF000000"/>
        <rFont val="Calibri"/>
      </rPr>
      <t xml:space="preserve">
</t>
    </r>
    <r>
      <rPr>
        <sz val="11"/>
        <color rgb="FF000000"/>
        <rFont val="Calibri"/>
      </rPr>
      <t>- After RAM user/role is selected, configure the RBAC roles on specific clusters or namespaces</t>
    </r>
  </si>
  <si>
    <r>
      <rPr>
        <sz val="11"/>
        <color rgb="FF000000"/>
        <rFont val="Calibri"/>
      </rPr>
      <t>By default, RBAC authorization is enabled on ACK clusters, and the legacy authorizations as ABAC is disenable. Besides, the RAM sub-users have no permissions to access any resources in ACK clusters by default.</t>
    </r>
  </si>
  <si>
    <t>7.4</t>
  </si>
  <si>
    <r>
      <rPr>
        <sz val="11"/>
        <rFont val="Calibri"/>
      </rPr>
      <t>Ensure Cluster Check triggered at least once per week for Kubernetes Clusters</t>
    </r>
  </si>
  <si>
    <r>
      <rPr>
        <b/>
        <sz val="11"/>
        <color rgb="FF000000"/>
        <rFont val="Calibri"/>
      </rPr>
      <t>Using the management console:</t>
    </r>
    <r>
      <rPr>
        <sz val="11"/>
        <color rgb="FF000000"/>
        <rFont val="Calibri"/>
      </rPr>
      <t xml:space="preserve">
</t>
    </r>
    <r>
      <rPr>
        <sz val="11"/>
        <color rgb="FF000000"/>
        <rFont val="Calibri"/>
      </rPr>
      <t xml:space="preserve">- Logon to ACK console </t>
    </r>
    <r>
      <rPr>
        <sz val="11"/>
        <color rgb="FF0000FF"/>
        <rFont val="Calibri"/>
      </rPr>
      <t>(https://cs.console.aliyun.com/#/k8s/cluster/list)</t>
    </r>
    <r>
      <rPr>
        <sz val="11"/>
        <color rgb="FF000000"/>
        <rFont val="Calibri"/>
      </rPr>
      <t xml:space="preserve">
</t>
    </r>
    <r>
      <rPr>
        <sz val="11"/>
        <color rgb="FF000000"/>
        <rFont val="Calibri"/>
      </rPr>
      <t xml:space="preserve">- Select the target cluster and open the </t>
    </r>
    <r>
      <rPr>
        <b/>
        <sz val="11"/>
        <color rgb="FF000000"/>
        <rFont val="Calibri"/>
      </rPr>
      <t>More</t>
    </r>
    <r>
      <rPr>
        <sz val="11"/>
        <color rgb="FF000000"/>
        <rFont val="Calibri"/>
      </rPr>
      <t xml:space="preserve"> pop-menu for advance options on cluster</t>
    </r>
    <r>
      <rPr>
        <sz val="11"/>
        <color rgb="FF000000"/>
        <rFont val="Calibri"/>
      </rPr>
      <t xml:space="preserve">
</t>
    </r>
    <r>
      <rPr>
        <sz val="11"/>
        <color rgb="FF000000"/>
        <rFont val="Calibri"/>
      </rPr>
      <t xml:space="preserve">- Select </t>
    </r>
    <r>
      <rPr>
        <b/>
        <sz val="11"/>
        <color rgb="FF000000"/>
        <rFont val="Calibri"/>
      </rPr>
      <t>Global Check</t>
    </r>
    <r>
      <rPr>
        <sz val="11"/>
        <color rgb="FF000000"/>
        <rFont val="Calibri"/>
      </rPr>
      <t xml:space="preserve"> and click the </t>
    </r>
    <r>
      <rPr>
        <b/>
        <sz val="11"/>
        <color rgb="FF000000"/>
        <rFont val="Calibri"/>
      </rPr>
      <t>Start</t>
    </r>
    <r>
      <rPr>
        <sz val="11"/>
        <color rgb="FF000000"/>
        <rFont val="Calibri"/>
      </rPr>
      <t xml:space="preserve"> button to trigger the checking</t>
    </r>
  </si>
  <si>
    <r>
      <rPr>
        <sz val="11"/>
        <color rgb="FF000000"/>
        <rFont val="Calibri"/>
      </rPr>
      <t>Kubernetes Engine's cluster check feature helps you verify the system nodes and components healthy status. When you trigger the checking, the process would check on the health state of each node in your cluster and also the cluster configuration as kubelet\docker daemon\kernel and network iptables configuration, if there are fails consecutive health checks, the diagnose would report to admin for further repair.</t>
    </r>
  </si>
  <si>
    <r>
      <rPr>
        <b/>
        <sz val="11"/>
        <color rgb="FF000000"/>
        <rFont val="Calibri"/>
      </rPr>
      <t>Using the management console:</t>
    </r>
    <r>
      <rPr>
        <sz val="11"/>
        <color rgb="FF000000"/>
        <rFont val="Calibri"/>
      </rPr>
      <t xml:space="preserve">
</t>
    </r>
    <r>
      <rPr>
        <sz val="11"/>
        <color rgb="FF000000"/>
        <rFont val="Calibri"/>
      </rPr>
      <t xml:space="preserve">- Logon to ACK console </t>
    </r>
    <r>
      <rPr>
        <sz val="11"/>
        <color rgb="FF0000FF"/>
        <rFont val="Calibri"/>
      </rPr>
      <t>(https://cs.console.aliyun.com/#/k8s/cluster/list)</t>
    </r>
    <r>
      <rPr>
        <sz val="11"/>
        <color rgb="FF000000"/>
        <rFont val="Calibri"/>
      </rPr>
      <t xml:space="preserve">
</t>
    </r>
    <r>
      <rPr>
        <sz val="11"/>
        <color rgb="FF000000"/>
        <rFont val="Calibri"/>
      </rPr>
      <t xml:space="preserve">- Select the target cluster and open the </t>
    </r>
    <r>
      <rPr>
        <b/>
        <sz val="11"/>
        <color rgb="FF000000"/>
        <rFont val="Calibri"/>
      </rPr>
      <t>More</t>
    </r>
    <r>
      <rPr>
        <sz val="11"/>
        <color rgb="FF000000"/>
        <rFont val="Calibri"/>
      </rPr>
      <t xml:space="preserve"> pop-menu for advance options on cluster.</t>
    </r>
    <r>
      <rPr>
        <sz val="11"/>
        <color rgb="FF000000"/>
        <rFont val="Calibri"/>
      </rPr>
      <t xml:space="preserve">
</t>
    </r>
    <r>
      <rPr>
        <sz val="11"/>
        <color rgb="FF000000"/>
        <rFont val="Calibri"/>
      </rPr>
      <t xml:space="preserve">- Select </t>
    </r>
    <r>
      <rPr>
        <b/>
        <sz val="11"/>
        <color rgb="FF000000"/>
        <rFont val="Calibri"/>
      </rPr>
      <t>Overview</t>
    </r>
    <r>
      <rPr>
        <sz val="11"/>
        <color rgb="FF000000"/>
        <rFont val="Calibri"/>
      </rPr>
      <t xml:space="preserve"> page on left column and check if the </t>
    </r>
    <r>
      <rPr>
        <b/>
        <sz val="11"/>
        <color rgb="FF000000"/>
        <rFont val="Calibri"/>
      </rPr>
      <t>Last check status</t>
    </r>
    <r>
      <rPr>
        <sz val="11"/>
        <color rgb="FF000000"/>
        <rFont val="Calibri"/>
      </rPr>
      <t xml:space="preserve"> is </t>
    </r>
    <r>
      <rPr>
        <b/>
        <sz val="11"/>
        <color rgb="FF000000"/>
        <rFont val="Calibri"/>
      </rPr>
      <t>Normal</t>
    </r>
    <r>
      <rPr>
        <sz val="11"/>
        <color rgb="FF000000"/>
        <rFont val="Calibri"/>
      </rPr>
      <t>.</t>
    </r>
    <r>
      <rPr>
        <sz val="11"/>
        <color rgb="FF000000"/>
        <rFont val="Calibri"/>
      </rPr>
      <t xml:space="preserve">
</t>
    </r>
    <r>
      <rPr>
        <sz val="11"/>
        <color rgb="FF000000"/>
        <rFont val="Calibri"/>
      </rPr>
      <t>- Verify the checking time and details in Global Check.</t>
    </r>
  </si>
  <si>
    <r>
      <rPr>
        <sz val="11"/>
        <color rgb="FF000000"/>
        <rFont val="Calibri"/>
      </rPr>
      <t>By default, the cluster checking process is not auto triggered, the cluster administrator could start it in ACK console.</t>
    </r>
  </si>
  <si>
    <t>7.5</t>
  </si>
  <si>
    <r>
      <rPr>
        <sz val="11"/>
        <rFont val="Calibri"/>
      </rPr>
      <t>Ensure Kubernetes web UI / Dashboard is not enabled</t>
    </r>
  </si>
  <si>
    <r>
      <rPr>
        <b/>
        <sz val="11"/>
        <color rgb="FF000000"/>
        <rFont val="Calibri"/>
      </rPr>
      <t>Using the management console:</t>
    </r>
    <r>
      <rPr>
        <sz val="11"/>
        <color rgb="FF000000"/>
        <rFont val="Calibri"/>
      </rPr>
      <t xml:space="preserve">
</t>
    </r>
    <r>
      <rPr>
        <sz val="11"/>
        <color rgb="FF000000"/>
        <rFont val="Calibri"/>
      </rPr>
      <t xml:space="preserve">- Logon to ACK console </t>
    </r>
    <r>
      <rPr>
        <sz val="11"/>
        <color rgb="FF0000FF"/>
        <rFont val="Calibri"/>
      </rPr>
      <t>(https://cs.console.aliyun.com/#/k8s/cluster/list)</t>
    </r>
    <r>
      <rPr>
        <sz val="11"/>
        <color rgb="FF000000"/>
        <rFont val="Calibri"/>
      </rPr>
      <t xml:space="preserve">
</t>
    </r>
    <r>
      <rPr>
        <sz val="11"/>
        <color rgb="FF000000"/>
        <rFont val="Calibri"/>
      </rPr>
      <t xml:space="preserve">- Select the target cluster and select the kube-system namespace in the </t>
    </r>
    <r>
      <rPr>
        <b/>
        <sz val="11"/>
        <color rgb="FF000000"/>
        <rFont val="Calibri"/>
      </rPr>
      <t>Namespace</t>
    </r>
    <r>
      <rPr>
        <sz val="11"/>
        <color rgb="FF000000"/>
        <rFont val="Calibri"/>
      </rPr>
      <t xml:space="preserve"> pop-menu</t>
    </r>
    <r>
      <rPr>
        <sz val="11"/>
        <color rgb="FF000000"/>
        <rFont val="Calibri"/>
      </rPr>
      <t xml:space="preserve">
</t>
    </r>
    <r>
      <rPr>
        <sz val="11"/>
        <color rgb="FF000000"/>
        <rFont val="Calibri"/>
      </rPr>
      <t xml:space="preserve">- Input </t>
    </r>
    <r>
      <rPr>
        <b/>
        <sz val="11"/>
        <color rgb="FF000000"/>
        <rFont val="Calibri"/>
      </rPr>
      <t>dashboard</t>
    </r>
    <r>
      <rPr>
        <sz val="11"/>
        <color rgb="FF000000"/>
        <rFont val="Calibri"/>
      </rPr>
      <t xml:space="preserve"> in the deploy filter bar, make sure there is no result exist after the filter, delete the dashboard deployment by selecting the </t>
    </r>
    <r>
      <rPr>
        <b/>
        <sz val="11"/>
        <color rgb="FF000000"/>
        <rFont val="Calibri"/>
      </rPr>
      <t>Delete</t>
    </r>
    <r>
      <rPr>
        <sz val="11"/>
        <color rgb="FF000000"/>
        <rFont val="Calibri"/>
      </rPr>
      <t xml:space="preserve"> in </t>
    </r>
    <r>
      <rPr>
        <b/>
        <sz val="11"/>
        <color rgb="FF000000"/>
        <rFont val="Calibri"/>
      </rPr>
      <t>More</t>
    </r>
    <r>
      <rPr>
        <sz val="11"/>
        <color rgb="FF000000"/>
        <rFont val="Calibri"/>
      </rPr>
      <t xml:space="preserve"> pop-menu.</t>
    </r>
  </si>
  <si>
    <r>
      <rPr>
        <sz val="11"/>
        <color rgb="FF000000"/>
        <rFont val="Calibri"/>
      </rPr>
      <t>Dashboard is a web-based Kubernetes user interface. It can be used to deploy containerized applications to a Kubernetes cluster, troubleshoot your containerized application, and manage the cluster itself along with its attendant resources. You can use Dashboard to get an overview of applications running on your cluster, as well as for creating or modifying individual Kubernetes resources (such as Deployments, Jobs, DaemonSets, etc). For example, you can scale a Deployment, initiate a rolling update, restart a pod or deploy new applications using a deploy wizard.</t>
    </r>
  </si>
  <si>
    <r>
      <rPr>
        <b/>
        <sz val="11"/>
        <color rgb="FF000000"/>
        <rFont val="Calibri"/>
      </rPr>
      <t>Using the management console:</t>
    </r>
    <r>
      <rPr>
        <sz val="11"/>
        <color rgb="FF000000"/>
        <rFont val="Calibri"/>
      </rPr>
      <t xml:space="preserve">
</t>
    </r>
    <r>
      <rPr>
        <sz val="11"/>
        <color rgb="FF000000"/>
        <rFont val="Calibri"/>
      </rPr>
      <t xml:space="preserve">- Logon to ACK console </t>
    </r>
    <r>
      <rPr>
        <sz val="11"/>
        <color rgb="FF0000FF"/>
        <rFont val="Calibri"/>
      </rPr>
      <t>(https://cs.console.aliyun.com/#/k8s/cluster/list)</t>
    </r>
    <r>
      <rPr>
        <sz val="11"/>
        <color rgb="FF000000"/>
        <rFont val="Calibri"/>
      </rPr>
      <t xml:space="preserve">
</t>
    </r>
    <r>
      <rPr>
        <sz val="11"/>
        <color rgb="FF000000"/>
        <rFont val="Calibri"/>
      </rPr>
      <t xml:space="preserve">- Select the target cluster and select the kube-system namespace in the </t>
    </r>
    <r>
      <rPr>
        <b/>
        <sz val="11"/>
        <color rgb="FF000000"/>
        <rFont val="Calibri"/>
      </rPr>
      <t>Namespace</t>
    </r>
    <r>
      <rPr>
        <sz val="11"/>
        <color rgb="FF000000"/>
        <rFont val="Calibri"/>
      </rPr>
      <t xml:space="preserve"> pop-menu</t>
    </r>
    <r>
      <rPr>
        <sz val="11"/>
        <color rgb="FF000000"/>
        <rFont val="Calibri"/>
      </rPr>
      <t xml:space="preserve">
</t>
    </r>
    <r>
      <rPr>
        <sz val="11"/>
        <color rgb="FF000000"/>
        <rFont val="Calibri"/>
      </rPr>
      <t xml:space="preserve">- Input </t>
    </r>
    <r>
      <rPr>
        <b/>
        <sz val="11"/>
        <color rgb="FF000000"/>
        <rFont val="Calibri"/>
      </rPr>
      <t>dashboard</t>
    </r>
    <r>
      <rPr>
        <sz val="11"/>
        <color rgb="FF000000"/>
        <rFont val="Calibri"/>
      </rPr>
      <t xml:space="preserve"> in the deploy filter bar, and make sure there is no result exist after the filter.</t>
    </r>
  </si>
  <si>
    <r>
      <rPr>
        <sz val="11"/>
        <color rgb="FF000000"/>
        <rFont val="Calibri"/>
      </rPr>
      <t>By default, the kube-dashboard would not install in cluster, and the overview console use the managed dashboard which controlled by ACK service.</t>
    </r>
  </si>
  <si>
    <t>7.6</t>
  </si>
  <si>
    <r>
      <rPr>
        <sz val="11"/>
        <rFont val="Calibri"/>
      </rPr>
      <t>Ensure Basic Authentication is not enabled on Kubernetes Engine Clusters</t>
    </r>
  </si>
  <si>
    <r>
      <rPr>
        <sz val="11"/>
        <color rgb="FF000000"/>
        <rFont val="Calibri"/>
      </rPr>
      <t>- ssh into any master node in cluster</t>
    </r>
    <r>
      <rPr>
        <sz val="11"/>
        <color rgb="FF000000"/>
        <rFont val="Calibri"/>
      </rPr>
      <t xml:space="preserve">
</t>
    </r>
    <r>
      <rPr>
        <sz val="11"/>
        <color rgb="FF000000"/>
        <rFont val="Calibri"/>
      </rPr>
      <t>- Make sure the basic-auth-file not exist in apiserver manifest with below command:</t>
    </r>
    <r>
      <rPr>
        <sz val="11"/>
        <color rgb="FF000000"/>
        <rFont val="Calibri"/>
      </rPr>
      <t xml:space="preserve">
</t>
    </r>
    <r>
      <rPr>
        <sz val="11"/>
        <color rgb="FF006096"/>
        <rFont val="Roboto Condensed"/>
      </rPr>
      <t>cat /etc/kubernetes/manifests/kube-apiserver.yaml | grep basic-auth-file</t>
    </r>
    <r>
      <rPr>
        <sz val="11"/>
        <color rgb="FF006096"/>
        <rFont val="Roboto Condensed"/>
      </rPr>
      <t xml:space="preserve">
</t>
    </r>
    <r>
      <rPr>
        <sz val="11"/>
        <color rgb="FF000000"/>
        <rFont val="Calibri"/>
      </rPr>
      <t xml:space="preserve">
</t>
    </r>
    <r>
      <rPr>
        <sz val="11"/>
        <color rgb="FF000000"/>
        <rFont val="Calibri"/>
      </rPr>
      <t>- If you found basic-auth-file existing in apiserver manitfest, please override the manifest file with new manifest content to not include the basic-auth-file and then restart the apiserver, you need repeat the action on all of the master nodes</t>
    </r>
  </si>
  <si>
    <r>
      <rPr>
        <sz val="11"/>
        <color rgb="FF000000"/>
        <rFont val="Calibri"/>
      </rPr>
      <t>Basic authentication allows a user to authenticate to the cluster with a username and password and it is stored in plain text without any encryption. Disabling Basic authentication will prevent attacks like brute force. Its recommended to use either client certificate or RAM for authentication.</t>
    </r>
  </si>
  <si>
    <r>
      <rPr>
        <sz val="11"/>
        <color rgb="FF000000"/>
        <rFont val="Calibri"/>
      </rPr>
      <t>- ssh into any master node in cluster</t>
    </r>
    <r>
      <rPr>
        <sz val="11"/>
        <color rgb="FF000000"/>
        <rFont val="Calibri"/>
      </rPr>
      <t xml:space="preserve">
</t>
    </r>
    <r>
      <rPr>
        <sz val="11"/>
        <color rgb="FF000000"/>
        <rFont val="Calibri"/>
      </rPr>
      <t>- Make sure the basic-auth-file not exist in apiserver manifest with below command:</t>
    </r>
    <r>
      <rPr>
        <sz val="11"/>
        <color rgb="FF000000"/>
        <rFont val="Calibri"/>
      </rPr>
      <t xml:space="preserve">
</t>
    </r>
    <r>
      <rPr>
        <sz val="11"/>
        <color rgb="FF006096"/>
        <rFont val="Roboto Condensed"/>
      </rPr>
      <t>cat /etc/kubernetes/manifests/kube-apiserver.yaml | grep basic-auth-file</t>
    </r>
    <r>
      <rPr>
        <sz val="11"/>
        <color rgb="FF006096"/>
        <rFont val="Roboto Condensed"/>
      </rPr>
      <t xml:space="preserve">
</t>
    </r>
  </si>
  <si>
    <r>
      <rPr>
        <sz val="11"/>
        <color rgb="FF000000"/>
        <rFont val="Calibri"/>
      </rPr>
      <t>By default, Basic authentication is not enabled when you create a new cluster.</t>
    </r>
  </si>
  <si>
    <t>7.7</t>
  </si>
  <si>
    <r>
      <rPr>
        <sz val="11"/>
        <rFont val="Calibri"/>
      </rPr>
      <t>Ensure Network policy is enabled on Kubernetes Engine Clusters</t>
    </r>
  </si>
  <si>
    <r>
      <rPr>
        <sz val="11"/>
        <color rgb="FF000000"/>
        <rFont val="Calibri"/>
      </rPr>
      <t>Only the Terway network plugin support the Network Policy feature, so please make sure not choose Flannel as network plugin when creating cluster.</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Logon to ACK console </t>
    </r>
    <r>
      <rPr>
        <sz val="11"/>
        <color rgb="FF0000FF"/>
        <rFont val="Calibri"/>
      </rPr>
      <t>(https://cs.console.aliyun.com/#/k8s/cluster/list)</t>
    </r>
    <r>
      <rPr>
        <sz val="11"/>
        <color rgb="FF000000"/>
        <rFont val="Calibri"/>
      </rPr>
      <t xml:space="preserve">
</t>
    </r>
    <r>
      <rPr>
        <sz val="11"/>
        <color rgb="FF000000"/>
        <rFont val="Calibri"/>
      </rPr>
      <t xml:space="preserve">- Click the </t>
    </r>
    <r>
      <rPr>
        <b/>
        <sz val="11"/>
        <color rgb="FF000000"/>
        <rFont val="Calibri"/>
      </rPr>
      <t>Create Kubernetes Cluster</t>
    </r>
    <r>
      <rPr>
        <sz val="11"/>
        <color rgb="FF000000"/>
        <rFont val="Calibri"/>
      </rPr>
      <t xml:space="preserve"> button and select </t>
    </r>
    <r>
      <rPr>
        <b/>
        <sz val="11"/>
        <color rgb="FF000000"/>
        <rFont val="Calibri"/>
      </rPr>
      <t>Terway</t>
    </r>
    <r>
      <rPr>
        <sz val="11"/>
        <color rgb="FF000000"/>
        <rFont val="Calibri"/>
      </rPr>
      <t xml:space="preserve"> in </t>
    </r>
    <r>
      <rPr>
        <b/>
        <sz val="11"/>
        <color rgb="FF000000"/>
        <rFont val="Calibri"/>
      </rPr>
      <t>Network Plugin</t>
    </r>
    <r>
      <rPr>
        <sz val="11"/>
        <color rgb="FF000000"/>
        <rFont val="Calibri"/>
      </rPr>
      <t xml:space="preserve"> option.</t>
    </r>
  </si>
  <si>
    <r>
      <rPr>
        <sz val="11"/>
        <color rgb="FF000000"/>
        <rFont val="Calibri"/>
      </rPr>
      <t>A network policy is a specification of how groups of pods are allowed to communicate with each other and other network endpoints. NetworkPolicy resources use labels to select pods and define rules which specify what traffic is allowed to the selected pods. The Kubernetes Network Policy API allows the cluster administrator to specify what pods are allowed to communicate with each other.</t>
    </r>
  </si>
  <si>
    <r>
      <rPr>
        <b/>
        <sz val="11"/>
        <color rgb="FF000000"/>
        <rFont val="Calibri"/>
      </rPr>
      <t>Using the management console:</t>
    </r>
    <r>
      <rPr>
        <sz val="11"/>
        <color rgb="FF000000"/>
        <rFont val="Calibri"/>
      </rPr>
      <t xml:space="preserve">
</t>
    </r>
    <r>
      <rPr>
        <sz val="11"/>
        <color rgb="FF000000"/>
        <rFont val="Calibri"/>
      </rPr>
      <t xml:space="preserve">- Logon to ACK console </t>
    </r>
    <r>
      <rPr>
        <sz val="11"/>
        <color rgb="FF0000FF"/>
        <rFont val="Calibri"/>
      </rPr>
      <t>(https://cs.console.aliyun.com/#/k8s/cluster/list)</t>
    </r>
    <r>
      <rPr>
        <sz val="11"/>
        <color rgb="FF000000"/>
        <rFont val="Calibri"/>
      </rPr>
      <t xml:space="preserve">
</t>
    </r>
    <r>
      <rPr>
        <sz val="11"/>
        <color rgb="FF000000"/>
        <rFont val="Calibri"/>
      </rPr>
      <t xml:space="preserve">- Click the </t>
    </r>
    <r>
      <rPr>
        <b/>
        <sz val="11"/>
        <color rgb="FF000000"/>
        <rFont val="Calibri"/>
      </rPr>
      <t>Create Kubernetes Cluster</t>
    </r>
    <r>
      <rPr>
        <sz val="11"/>
        <color rgb="FF000000"/>
        <rFont val="Calibri"/>
      </rPr>
      <t xml:space="preserve"> button and make sure </t>
    </r>
    <r>
      <rPr>
        <b/>
        <sz val="11"/>
        <color rgb="FF000000"/>
        <rFont val="Calibri"/>
      </rPr>
      <t>Terway</t>
    </r>
    <r>
      <rPr>
        <sz val="11"/>
        <color rgb="FF000000"/>
        <rFont val="Calibri"/>
      </rPr>
      <t xml:space="preserve"> is selected in </t>
    </r>
    <r>
      <rPr>
        <b/>
        <sz val="11"/>
        <color rgb="FF000000"/>
        <rFont val="Calibri"/>
      </rPr>
      <t>Network Plugin</t>
    </r>
    <r>
      <rPr>
        <sz val="11"/>
        <color rgb="FF000000"/>
        <rFont val="Calibri"/>
      </rPr>
      <t xml:space="preserve"> option.</t>
    </r>
  </si>
  <si>
    <r>
      <rPr>
        <sz val="11"/>
        <color rgb="FF000000"/>
        <rFont val="Calibri"/>
      </rPr>
      <t>By default, Network Policy is disabled when you create a new cluster, and you should choose the Terway as the cluster network plugin when creating the cluster.</t>
    </r>
  </si>
  <si>
    <t>7.8</t>
  </si>
  <si>
    <r>
      <rPr>
        <sz val="11"/>
        <rFont val="Calibri"/>
      </rPr>
      <t>Ensure ENI multiple IP mode support for Kubernetes Cluster</t>
    </r>
  </si>
  <si>
    <r>
      <rPr>
        <sz val="11"/>
        <color rgb="FF000000"/>
        <rFont val="Calibri"/>
      </rPr>
      <t>Alibaba Cloud ENI (Elastic Network Interface) has supported assign ranges of internal IP addresses as aliases to a single virtual machine's ENI network interfaces. This is useful if you have lots of services running on a VM and you want to assign each service a different IP address without quota limitation.</t>
    </r>
  </si>
  <si>
    <r>
      <rPr>
        <b/>
        <sz val="11"/>
        <color rgb="FF000000"/>
        <rFont val="Calibri"/>
      </rPr>
      <t>Using the management console:</t>
    </r>
    <r>
      <rPr>
        <sz val="11"/>
        <color rgb="FF000000"/>
        <rFont val="Calibri"/>
      </rPr>
      <t xml:space="preserve">
</t>
    </r>
    <r>
      <rPr>
        <sz val="11"/>
        <color rgb="FF000000"/>
        <rFont val="Calibri"/>
      </rPr>
      <t xml:space="preserve">- Logon to ACK console </t>
    </r>
    <r>
      <rPr>
        <sz val="11"/>
        <color rgb="FF0000FF"/>
        <rFont val="Calibri"/>
      </rPr>
      <t>(https://cs.console.aliyun.com/#/k8s/cluster/list)</t>
    </r>
    <r>
      <rPr>
        <sz val="11"/>
        <color rgb="FF000000"/>
        <rFont val="Calibri"/>
      </rPr>
      <t xml:space="preserve">
</t>
    </r>
    <r>
      <rPr>
        <sz val="11"/>
        <color rgb="FF000000"/>
        <rFont val="Calibri"/>
      </rPr>
      <t>- Select the target cluster name and go into the cluster detail page</t>
    </r>
    <r>
      <rPr>
        <sz val="11"/>
        <color rgb="FF000000"/>
        <rFont val="Calibri"/>
      </rPr>
      <t xml:space="preserve">
</t>
    </r>
    <r>
      <rPr>
        <sz val="11"/>
        <color rgb="FF000000"/>
        <rFont val="Calibri"/>
      </rPr>
      <t xml:space="preserve">- Check if the meta of </t>
    </r>
    <r>
      <rPr>
        <b/>
        <sz val="11"/>
        <color rgb="FF000000"/>
        <rFont val="Calibri"/>
      </rPr>
      <t>Network Plugin</t>
    </r>
    <r>
      <rPr>
        <sz val="11"/>
        <color rgb="FF000000"/>
        <rFont val="Calibri"/>
      </rPr>
      <t xml:space="preserve"> in </t>
    </r>
    <r>
      <rPr>
        <b/>
        <sz val="11"/>
        <color rgb="FF000000"/>
        <rFont val="Calibri"/>
      </rPr>
      <t>Cluster</t>
    </r>
    <r>
      <rPr>
        <sz val="11"/>
        <color rgb="FF000000"/>
        <rFont val="Calibri"/>
      </rPr>
      <t xml:space="preserve"> Information is </t>
    </r>
    <r>
      <rPr>
        <b/>
        <sz val="11"/>
        <color rgb="FF000000"/>
        <rFont val="Calibri"/>
      </rPr>
      <t>Terway</t>
    </r>
  </si>
  <si>
    <r>
      <rPr>
        <sz val="11"/>
        <color rgb="FF000000"/>
        <rFont val="Calibri"/>
      </rPr>
      <t>By default, ENI multiple IP mode is not support in Flannel network plugin which is the default plugin when creating the cluster, and you should choose the Terway as the cluster network plugin when creating the cluster.</t>
    </r>
  </si>
  <si>
    <t>7.9</t>
  </si>
  <si>
    <r>
      <rPr>
        <sz val="11"/>
        <rFont val="Calibri"/>
      </rPr>
      <t>Ensure Kubernetes Cluster is created with Private cluster enabled</t>
    </r>
  </si>
  <si>
    <r>
      <rPr>
        <b/>
        <sz val="11"/>
        <color rgb="FF000000"/>
        <rFont val="Calibri"/>
      </rPr>
      <t>Using the management console:</t>
    </r>
    <r>
      <rPr>
        <sz val="11"/>
        <color rgb="FF000000"/>
        <rFont val="Calibri"/>
      </rPr>
      <t xml:space="preserve">
</t>
    </r>
    <r>
      <rPr>
        <sz val="11"/>
        <color rgb="FF000000"/>
        <rFont val="Calibri"/>
      </rPr>
      <t xml:space="preserve">- Logon to ACK console </t>
    </r>
    <r>
      <rPr>
        <sz val="11"/>
        <color rgb="FF0000FF"/>
        <rFont val="Calibri"/>
      </rPr>
      <t>(https://cs.console.aliyun.com/#/k8s/cluster/list)</t>
    </r>
    <r>
      <rPr>
        <sz val="11"/>
        <color rgb="FF000000"/>
        <rFont val="Calibri"/>
      </rPr>
      <t xml:space="preserve">
</t>
    </r>
    <r>
      <rPr>
        <sz val="11"/>
        <color rgb="FF000000"/>
        <rFont val="Calibri"/>
      </rPr>
      <t xml:space="preserve">- Click the </t>
    </r>
    <r>
      <rPr>
        <b/>
        <sz val="11"/>
        <color rgb="FF000000"/>
        <rFont val="Calibri"/>
      </rPr>
      <t>Create Kubernetes Cluster</t>
    </r>
    <r>
      <rPr>
        <sz val="11"/>
        <color rgb="FF000000"/>
        <rFont val="Calibri"/>
      </rPr>
      <t xml:space="preserve"> button and make sure </t>
    </r>
    <r>
      <rPr>
        <b/>
        <sz val="11"/>
        <color rgb="FF000000"/>
        <rFont val="Calibri"/>
      </rPr>
      <t>Public Access</t>
    </r>
    <r>
      <rPr>
        <sz val="11"/>
        <color rgb="FF000000"/>
        <rFont val="Calibri"/>
      </rPr>
      <t xml:space="preserve"> is not </t>
    </r>
    <r>
      <rPr>
        <b/>
        <sz val="11"/>
        <color rgb="FF000000"/>
        <rFont val="Calibri"/>
      </rPr>
      <t>enabled</t>
    </r>
    <r>
      <rPr>
        <sz val="11"/>
        <color rgb="FF000000"/>
        <rFont val="Calibri"/>
      </rPr>
      <t>.</t>
    </r>
  </si>
  <si>
    <r>
      <rPr>
        <sz val="11"/>
        <color rgb="FF000000"/>
        <rFont val="Calibri"/>
      </rPr>
      <t>A private cluster is a cluster that makes your master inaccessible from the public internet. In a private cluster, nodes do not have public IP addresses, so your workloads run in an environment that is isolated from the internet. Nodes have addresses only in the private address space. Nodes and masters communicate with each other privately using VPC peering.</t>
    </r>
  </si>
  <si>
    <r>
      <rPr>
        <b/>
        <sz val="11"/>
        <color rgb="FF000000"/>
        <rFont val="Calibri"/>
      </rPr>
      <t>Using the management console:</t>
    </r>
    <r>
      <rPr>
        <sz val="11"/>
        <color rgb="FF000000"/>
        <rFont val="Calibri"/>
      </rPr>
      <t xml:space="preserve">
</t>
    </r>
    <r>
      <rPr>
        <sz val="11"/>
        <color rgb="FF000000"/>
        <rFont val="Calibri"/>
      </rPr>
      <t xml:space="preserve">- Logon to ACK console </t>
    </r>
    <r>
      <rPr>
        <sz val="11"/>
        <color rgb="FF0000FF"/>
        <rFont val="Calibri"/>
      </rPr>
      <t>(https://cs.console.aliyun.com/#/k8s/cluster/list)</t>
    </r>
    <r>
      <rPr>
        <sz val="11"/>
        <color rgb="FF000000"/>
        <rFont val="Calibri"/>
      </rPr>
      <t xml:space="preserve">
</t>
    </r>
    <r>
      <rPr>
        <sz val="11"/>
        <color rgb="FF000000"/>
        <rFont val="Calibri"/>
      </rPr>
      <t>- Select the target cluster name and go into the cluster detail page</t>
    </r>
    <r>
      <rPr>
        <sz val="11"/>
        <color rgb="FF000000"/>
        <rFont val="Calibri"/>
      </rPr>
      <t xml:space="preserve">
</t>
    </r>
    <r>
      <rPr>
        <sz val="11"/>
        <color rgb="FF000000"/>
        <rFont val="Calibri"/>
      </rPr>
      <t>- Check if there is no meta of API Server Public Network Endpoint under Cluster Information</t>
    </r>
  </si>
  <si>
    <r>
      <rPr>
        <sz val="11"/>
        <color rgb="FF000000"/>
        <rFont val="Calibri"/>
      </rPr>
      <t>By default, public access is not enabled when creating new cluster.</t>
    </r>
  </si>
  <si>
    <t>Security Center</t>
  </si>
  <si>
    <t>8.1</t>
  </si>
  <si>
    <r>
      <rPr>
        <sz val="11"/>
        <rFont val="Calibri"/>
      </rPr>
      <t>Ensure that Security Center is Advanced or Enterprise Edition</t>
    </r>
  </si>
  <si>
    <r>
      <rPr>
        <b/>
        <sz val="11"/>
        <color rgb="FF000000"/>
        <rFont val="Calibri"/>
      </rPr>
      <t>Using the management console:</t>
    </r>
    <r>
      <rPr>
        <sz val="11"/>
        <color rgb="FF000000"/>
        <rFont val="Calibri"/>
      </rPr>
      <t xml:space="preserve">
</t>
    </r>
    <r>
      <rPr>
        <sz val="11"/>
        <color rgb="FF000000"/>
        <rFont val="Calibri"/>
      </rPr>
      <t xml:space="preserve">- Logon to Security Center Console </t>
    </r>
    <r>
      <rPr>
        <sz val="11"/>
        <color rgb="FF0000FF"/>
        <rFont val="Calibri"/>
      </rPr>
      <t>(https://yundun.console.aliyun.com/)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Overview</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Upgrade</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Advanced</t>
    </r>
    <r>
      <rPr>
        <sz val="11"/>
        <color rgb="FF000000"/>
        <rFont val="Calibri"/>
      </rPr>
      <t xml:space="preserve"> or </t>
    </r>
    <r>
      <rPr>
        <b/>
        <sz val="11"/>
        <color rgb="FF000000"/>
        <rFont val="Calibri"/>
      </rPr>
      <t>Enterprise Edition</t>
    </r>
    <r>
      <rPr>
        <sz val="11"/>
        <color rgb="FF000000"/>
        <rFont val="Calibri"/>
      </rPr>
      <t>.</t>
    </r>
    <r>
      <rPr>
        <sz val="11"/>
        <color rgb="FF000000"/>
        <rFont val="Calibri"/>
      </rPr>
      <t xml:space="preserve">
</t>
    </r>
    <r>
      <rPr>
        <sz val="11"/>
        <color rgb="FF000000"/>
        <rFont val="Calibri"/>
      </rPr>
      <t>- Finish order placement.</t>
    </r>
  </si>
  <si>
    <r>
      <rPr>
        <sz val="11"/>
        <color rgb="FF000000"/>
        <rFont val="Calibri"/>
      </rPr>
      <t>The Advanced or Enterprise Edition enables threat detection for network and endpoints, providing malware detection, webshell detection and anomaly detection in Security Center.</t>
    </r>
  </si>
  <si>
    <r>
      <rPr>
        <sz val="11"/>
        <color rgb="FF000000"/>
        <rFont val="Calibri"/>
      </rPr>
      <t>Additional cost will be incurred by enabling other versions of Security Center</t>
    </r>
  </si>
  <si>
    <r>
      <rPr>
        <b/>
        <sz val="11"/>
        <color rgb="FF000000"/>
        <rFont val="Calibri"/>
      </rPr>
      <t>Using the management console:</t>
    </r>
    <r>
      <rPr>
        <sz val="11"/>
        <color rgb="FF000000"/>
        <rFont val="Calibri"/>
      </rPr>
      <t xml:space="preserve">
</t>
    </r>
    <r>
      <rPr>
        <sz val="11"/>
        <color rgb="FF000000"/>
        <rFont val="Calibri"/>
      </rPr>
      <t xml:space="preserve">- Logon to Security Center Console </t>
    </r>
    <r>
      <rPr>
        <sz val="11"/>
        <color rgb="FF0000FF"/>
        <rFont val="Calibri"/>
      </rPr>
      <t>(https://yundun.console.aliyun.com/)</t>
    </r>
    <r>
      <rPr>
        <sz val="11"/>
        <color rgb="FF000000"/>
        <rFont val="Calibri"/>
      </rPr>
      <t xml:space="preserve">
</t>
    </r>
    <r>
      <rPr>
        <sz val="11"/>
        <color rgb="FF000000"/>
        <rFont val="Calibri"/>
      </rPr>
      <t xml:space="preserve">- Select </t>
    </r>
    <r>
      <rPr>
        <b/>
        <sz val="11"/>
        <color rgb="FF000000"/>
        <rFont val="Calibri"/>
      </rPr>
      <t>Overview</t>
    </r>
    <r>
      <rPr>
        <sz val="11"/>
        <color rgb="FF000000"/>
        <rFont val="Calibri"/>
      </rPr>
      <t xml:space="preserve">
</t>
    </r>
    <r>
      <rPr>
        <sz val="11"/>
        <color rgb="FF000000"/>
        <rFont val="Calibri"/>
      </rPr>
      <t xml:space="preserve">- Ensure </t>
    </r>
    <r>
      <rPr>
        <b/>
        <sz val="11"/>
        <color rgb="FF000000"/>
        <rFont val="Calibri"/>
      </rPr>
      <t>Current Edition</t>
    </r>
    <r>
      <rPr>
        <sz val="11"/>
        <color rgb="FF000000"/>
        <rFont val="Calibri"/>
      </rPr>
      <t xml:space="preserve"> is </t>
    </r>
    <r>
      <rPr>
        <b/>
        <sz val="11"/>
        <color rgb="FF000000"/>
        <rFont val="Calibri"/>
      </rPr>
      <t>Advanced</t>
    </r>
    <r>
      <rPr>
        <sz val="11"/>
        <color rgb="FF000000"/>
        <rFont val="Calibri"/>
      </rPr>
      <t xml:space="preserve"> or </t>
    </r>
    <r>
      <rPr>
        <b/>
        <sz val="11"/>
        <color rgb="FF000000"/>
        <rFont val="Calibri"/>
      </rPr>
      <t>Enterprise Edition</t>
    </r>
  </si>
  <si>
    <r>
      <rPr>
        <sz val="11"/>
        <color rgb="FF000000"/>
        <rFont val="Calibri"/>
      </rPr>
      <t>Not installed.</t>
    </r>
  </si>
  <si>
    <t>8.2</t>
  </si>
  <si>
    <r>
      <rPr>
        <sz val="11"/>
        <rFont val="Calibri"/>
      </rPr>
      <t>Ensure that all assets are installed with security agent</t>
    </r>
  </si>
  <si>
    <r>
      <rPr>
        <b/>
        <sz val="11"/>
        <color rgb="FF000000"/>
        <rFont val="Calibri"/>
      </rPr>
      <t>Using the management console:</t>
    </r>
    <r>
      <rPr>
        <sz val="11"/>
        <color rgb="FF000000"/>
        <rFont val="Calibri"/>
      </rPr>
      <t xml:space="preserve">
</t>
    </r>
    <r>
      <rPr>
        <sz val="11"/>
        <color rgb="FF000000"/>
        <rFont val="Calibri"/>
      </rPr>
      <t xml:space="preserve">- Logon to Security Center Console </t>
    </r>
    <r>
      <rPr>
        <sz val="11"/>
        <color rgb="FF0000FF"/>
        <rFont val="Calibri"/>
      </rPr>
      <t>(https://yundun.console.aliyun.com/)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Agent</t>
    </r>
    <r>
      <rPr>
        <sz val="11"/>
        <color rgb="FF000000"/>
        <rFont val="Calibri"/>
      </rPr>
      <t>.</t>
    </r>
    <r>
      <rPr>
        <sz val="11"/>
        <color rgb="FF000000"/>
        <rFont val="Calibri"/>
      </rPr>
      <t xml:space="preserve">
</t>
    </r>
    <r>
      <rPr>
        <sz val="11"/>
        <color rgb="FF000000"/>
        <rFont val="Calibri"/>
      </rPr>
      <t>- On Client to be installed tab, select all items on the list.</t>
    </r>
    <r>
      <rPr>
        <sz val="11"/>
        <color rgb="FF000000"/>
        <rFont val="Calibri"/>
      </rPr>
      <t xml:space="preserve">
</t>
    </r>
    <r>
      <rPr>
        <sz val="11"/>
        <color rgb="FF000000"/>
        <rFont val="Calibri"/>
      </rPr>
      <t xml:space="preserve">- Click </t>
    </r>
    <r>
      <rPr>
        <b/>
        <sz val="11"/>
        <color rgb="FF000000"/>
        <rFont val="Calibri"/>
      </rPr>
      <t>On-click installation</t>
    </r>
    <r>
      <rPr>
        <sz val="11"/>
        <color rgb="FF000000"/>
        <rFont val="Calibri"/>
      </rPr>
      <t xml:space="preserve"> to install the agent all asset.</t>
    </r>
  </si>
  <si>
    <r>
      <rPr>
        <sz val="11"/>
        <color rgb="FF000000"/>
        <rFont val="Calibri"/>
      </rPr>
      <t>Enable protection on all endpoints.</t>
    </r>
  </si>
  <si>
    <r>
      <rPr>
        <sz val="11"/>
        <color rgb="FF000000"/>
        <rFont val="Calibri"/>
      </rPr>
      <t>Additional cost may be incurred by enabling Security Center and install the agent</t>
    </r>
  </si>
  <si>
    <r>
      <rPr>
        <b/>
        <sz val="11"/>
        <color rgb="FF000000"/>
        <rFont val="Calibri"/>
      </rPr>
      <t>Using the management console:</t>
    </r>
    <r>
      <rPr>
        <sz val="11"/>
        <color rgb="FF000000"/>
        <rFont val="Calibri"/>
      </rPr>
      <t xml:space="preserve">
</t>
    </r>
    <r>
      <rPr>
        <sz val="11"/>
        <color rgb="FF000000"/>
        <rFont val="Calibri"/>
      </rPr>
      <t xml:space="preserve">- Logon to Security Center Console </t>
    </r>
    <r>
      <rPr>
        <sz val="11"/>
        <color rgb="FF0000FF"/>
        <rFont val="Calibri"/>
      </rPr>
      <t>(https://yundun.console.aliyun.com/)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Overview</t>
    </r>
    <r>
      <rPr>
        <sz val="11"/>
        <color rgb="FF000000"/>
        <rFont val="Calibri"/>
      </rPr>
      <t>.</t>
    </r>
    <r>
      <rPr>
        <sz val="11"/>
        <color rgb="FF000000"/>
        <rFont val="Calibri"/>
      </rPr>
      <t xml:space="preserve">
</t>
    </r>
    <r>
      <rPr>
        <sz val="11"/>
        <color rgb="FF000000"/>
        <rFont val="Calibri"/>
      </rPr>
      <t xml:space="preserve">- Ensure </t>
    </r>
    <r>
      <rPr>
        <b/>
        <sz val="11"/>
        <color rgb="FF000000"/>
        <rFont val="Calibri"/>
      </rPr>
      <t>Unprotected Assets</t>
    </r>
    <r>
      <rPr>
        <sz val="11"/>
        <color rgb="FF000000"/>
        <rFont val="Calibri"/>
      </rPr>
      <t xml:space="preserve"> is 0.</t>
    </r>
  </si>
  <si>
    <t>8.3</t>
  </si>
  <si>
    <r>
      <rPr>
        <sz val="11"/>
        <rFont val="Calibri"/>
      </rPr>
      <t>Ensure that Automatic Quarantine is enabled</t>
    </r>
  </si>
  <si>
    <r>
      <rPr>
        <b/>
        <sz val="11"/>
        <color rgb="FF000000"/>
        <rFont val="Calibri"/>
      </rPr>
      <t>Using the management console:</t>
    </r>
    <r>
      <rPr>
        <sz val="11"/>
        <color rgb="FF000000"/>
        <rFont val="Calibri"/>
      </rPr>
      <t xml:space="preserve">
</t>
    </r>
    <r>
      <rPr>
        <sz val="11"/>
        <color rgb="FF000000"/>
        <rFont val="Calibri"/>
      </rPr>
      <t xml:space="preserve">- Logon to Security Center Console </t>
    </r>
    <r>
      <rPr>
        <sz val="11"/>
        <color rgb="FF0000FF"/>
        <rFont val="Calibri"/>
      </rPr>
      <t>(https://yundun.console.aliyun.com/)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Enable </t>
    </r>
    <r>
      <rPr>
        <b/>
        <sz val="11"/>
        <color rgb="FF000000"/>
        <rFont val="Calibri"/>
      </rPr>
      <t>Virus Blocking</t>
    </r>
    <r>
      <rPr>
        <sz val="11"/>
        <color rgb="FF000000"/>
        <rFont val="Calibri"/>
      </rPr>
      <t>.</t>
    </r>
  </si>
  <si>
    <r>
      <rPr>
        <sz val="11"/>
        <color rgb="FF000000"/>
        <rFont val="Calibri"/>
      </rPr>
      <t>Enable automatic quarantine in Security Center may 1ncure additional cost.</t>
    </r>
  </si>
  <si>
    <r>
      <rPr>
        <sz val="11"/>
        <color rgb="FF000000"/>
        <rFont val="Calibri"/>
      </rPr>
      <t>Enabling Automatic Quarantine in security center may incur additional cost</t>
    </r>
  </si>
  <si>
    <r>
      <rPr>
        <b/>
        <sz val="11"/>
        <color rgb="FF000000"/>
        <rFont val="Calibri"/>
      </rPr>
      <t>Using the management console:</t>
    </r>
    <r>
      <rPr>
        <sz val="11"/>
        <color rgb="FF000000"/>
        <rFont val="Calibri"/>
      </rPr>
      <t xml:space="preserve">
</t>
    </r>
    <r>
      <rPr>
        <sz val="11"/>
        <color rgb="FF000000"/>
        <rFont val="Calibri"/>
      </rPr>
      <t xml:space="preserve">- Logon to Security Center Console </t>
    </r>
    <r>
      <rPr>
        <sz val="11"/>
        <color rgb="FF0000FF"/>
        <rFont val="Calibri"/>
      </rPr>
      <t>(https://yundun.console.aliyun.com/)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Ensure </t>
    </r>
    <r>
      <rPr>
        <b/>
        <sz val="11"/>
        <color rgb="FF000000"/>
        <rFont val="Calibri"/>
      </rPr>
      <t>Virus Blocking</t>
    </r>
    <r>
      <rPr>
        <sz val="11"/>
        <color rgb="FF000000"/>
        <rFont val="Calibri"/>
      </rPr>
      <t xml:space="preserve"> is enabled.</t>
    </r>
  </si>
  <si>
    <t>8.4</t>
  </si>
  <si>
    <r>
      <rPr>
        <sz val="11"/>
        <rFont val="Calibri"/>
      </rPr>
      <t>Ensure that Webshell detection is enabled on all web servers</t>
    </r>
  </si>
  <si>
    <r>
      <rPr>
        <b/>
        <sz val="11"/>
        <color rgb="FF000000"/>
        <rFont val="Calibri"/>
      </rPr>
      <t>Using the management console:</t>
    </r>
    <r>
      <rPr>
        <sz val="11"/>
        <color rgb="FF000000"/>
        <rFont val="Calibri"/>
      </rPr>
      <t xml:space="preserve">
</t>
    </r>
    <r>
      <rPr>
        <sz val="11"/>
        <color rgb="FF000000"/>
        <rFont val="Calibri"/>
      </rPr>
      <t xml:space="preserve">- Logon to Security Center Console </t>
    </r>
    <r>
      <rPr>
        <sz val="11"/>
        <color rgb="FF0000FF"/>
        <rFont val="Calibri"/>
      </rPr>
      <t>(https://yundun.console.aliyun.com/)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Manage</t>
    </r>
    <r>
      <rPr>
        <sz val="11"/>
        <color rgb="FF000000"/>
        <rFont val="Calibri"/>
      </rPr>
      <t xml:space="preserve"> in </t>
    </r>
    <r>
      <rPr>
        <b/>
        <sz val="11"/>
        <color rgb="FF000000"/>
        <rFont val="Calibri"/>
      </rPr>
      <t>Webshell Detection</t>
    </r>
    <r>
      <rPr>
        <sz val="11"/>
        <color rgb="FF000000"/>
        <rFont val="Calibri"/>
      </rPr>
      <t>.</t>
    </r>
    <r>
      <rPr>
        <sz val="11"/>
        <color rgb="FF000000"/>
        <rFont val="Calibri"/>
      </rPr>
      <t xml:space="preserve">
</t>
    </r>
    <r>
      <rPr>
        <sz val="11"/>
        <color rgb="FF000000"/>
        <rFont val="Calibri"/>
      </rPr>
      <t>- Add all web servers.</t>
    </r>
  </si>
  <si>
    <r>
      <rPr>
        <sz val="11"/>
        <color rgb="FF000000"/>
        <rFont val="Calibri"/>
      </rPr>
      <t>Enable webshell detection on all web servers to scans periodically the Web directories for detecting webshells on servers.</t>
    </r>
  </si>
  <si>
    <r>
      <rPr>
        <b/>
        <sz val="11"/>
        <color rgb="FF000000"/>
        <rFont val="Calibri"/>
      </rPr>
      <t>Using the management console:</t>
    </r>
    <r>
      <rPr>
        <sz val="11"/>
        <color rgb="FF000000"/>
        <rFont val="Calibri"/>
      </rPr>
      <t xml:space="preserve">
</t>
    </r>
    <r>
      <rPr>
        <sz val="11"/>
        <color rgb="FF000000"/>
        <rFont val="Calibri"/>
      </rPr>
      <t xml:space="preserve">- Logon to Security Center Console </t>
    </r>
    <r>
      <rPr>
        <sz val="11"/>
        <color rgb="FF0000FF"/>
        <rFont val="Calibri"/>
      </rPr>
      <t>(https://yundun.console.aliyun.com/)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Manage</t>
    </r>
    <r>
      <rPr>
        <sz val="11"/>
        <color rgb="FF000000"/>
        <rFont val="Calibri"/>
      </rPr>
      <t xml:space="preserve"> in </t>
    </r>
    <r>
      <rPr>
        <b/>
        <sz val="11"/>
        <color rgb="FF000000"/>
        <rFont val="Calibri"/>
      </rPr>
      <t>Webshell Detection</t>
    </r>
    <r>
      <rPr>
        <sz val="11"/>
        <color rgb="FF000000"/>
        <rFont val="Calibri"/>
      </rPr>
      <t>.</t>
    </r>
    <r>
      <rPr>
        <sz val="11"/>
        <color rgb="FF000000"/>
        <rFont val="Calibri"/>
      </rPr>
      <t xml:space="preserve">
</t>
    </r>
    <r>
      <rPr>
        <sz val="11"/>
        <color rgb="FF000000"/>
        <rFont val="Calibri"/>
      </rPr>
      <t>- Ensure all web servers are included.</t>
    </r>
  </si>
  <si>
    <t>8.5</t>
  </si>
  <si>
    <r>
      <rPr>
        <sz val="11"/>
        <rFont val="Calibri"/>
      </rPr>
      <t>Ensure that notification is enabled on all high risk items</t>
    </r>
  </si>
  <si>
    <r>
      <rPr>
        <b/>
        <sz val="11"/>
        <color rgb="FF000000"/>
        <rFont val="Calibri"/>
      </rPr>
      <t>Using the management console:</t>
    </r>
    <r>
      <rPr>
        <sz val="11"/>
        <color rgb="FF000000"/>
        <rFont val="Calibri"/>
      </rPr>
      <t xml:space="preserve">
</t>
    </r>
    <r>
      <rPr>
        <sz val="11"/>
        <color rgb="FF000000"/>
        <rFont val="Calibri"/>
      </rPr>
      <t xml:space="preserve">- Logon to Security Center Console </t>
    </r>
    <r>
      <rPr>
        <sz val="11"/>
        <color rgb="FF0000FF"/>
        <rFont val="Calibri"/>
      </rPr>
      <t>(https://yundun.console.aliyun.com/)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Notification</t>
    </r>
    <r>
      <rPr>
        <sz val="11"/>
        <color rgb="FF000000"/>
        <rFont val="Calibri"/>
      </rPr>
      <t>.</t>
    </r>
    <r>
      <rPr>
        <sz val="11"/>
        <color rgb="FF000000"/>
        <rFont val="Calibri"/>
      </rPr>
      <t xml:space="preserve">
</t>
    </r>
    <r>
      <rPr>
        <sz val="11"/>
        <color rgb="FF000000"/>
        <rFont val="Calibri"/>
      </rPr>
      <t>- Enable all high-risk items on Notification setting.</t>
    </r>
  </si>
  <si>
    <r>
      <rPr>
        <sz val="11"/>
        <color rgb="FF000000"/>
        <rFont val="Calibri"/>
      </rPr>
      <t>Enable all risk item notification in Vulnerability, Baseline Risks, Alerts and Accesskey Leak event detection categories.</t>
    </r>
  </si>
  <si>
    <r>
      <rPr>
        <b/>
        <sz val="11"/>
        <color rgb="FF000000"/>
        <rFont val="Calibri"/>
      </rPr>
      <t>Using the management console:</t>
    </r>
    <r>
      <rPr>
        <sz val="11"/>
        <color rgb="FF000000"/>
        <rFont val="Calibri"/>
      </rPr>
      <t xml:space="preserve">
</t>
    </r>
    <r>
      <rPr>
        <sz val="11"/>
        <color rgb="FF000000"/>
        <rFont val="Calibri"/>
      </rPr>
      <t xml:space="preserve">- Logon to Security Center Console </t>
    </r>
    <r>
      <rPr>
        <sz val="11"/>
        <color rgb="FF0000FF"/>
        <rFont val="Calibri"/>
      </rPr>
      <t>(https://yundun.console.aliyun.com/)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Notification</t>
    </r>
    <r>
      <rPr>
        <sz val="11"/>
        <color rgb="FF000000"/>
        <rFont val="Calibri"/>
      </rPr>
      <t>.</t>
    </r>
    <r>
      <rPr>
        <sz val="11"/>
        <color rgb="FF000000"/>
        <rFont val="Calibri"/>
      </rPr>
      <t xml:space="preserve">
</t>
    </r>
    <r>
      <rPr>
        <sz val="11"/>
        <color rgb="FF000000"/>
        <rFont val="Calibri"/>
      </rPr>
      <t>- Review notification settings and ensure all high-risk items are enabled.</t>
    </r>
  </si>
  <si>
    <t>8.6</t>
  </si>
  <si>
    <r>
      <rPr>
        <sz val="11"/>
        <rFont val="Calibri"/>
      </rPr>
      <t>Ensure that Config Assessment is granted with privilege</t>
    </r>
  </si>
  <si>
    <r>
      <rPr>
        <b/>
        <sz val="11"/>
        <color rgb="FF000000"/>
        <rFont val="Calibri"/>
      </rPr>
      <t>Using the management console:</t>
    </r>
    <r>
      <rPr>
        <sz val="11"/>
        <color rgb="FF000000"/>
        <rFont val="Calibri"/>
      </rPr>
      <t xml:space="preserve">
</t>
    </r>
    <r>
      <rPr>
        <sz val="11"/>
        <color rgb="FF000000"/>
        <rFont val="Calibri"/>
      </rPr>
      <t xml:space="preserve">- Logon to Security Center Console </t>
    </r>
    <r>
      <rPr>
        <sz val="11"/>
        <color rgb="FF0000FF"/>
        <rFont val="Calibri"/>
      </rPr>
      <t>(https://yundun.console.aliyun.com/)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Config Assessment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Authorize</t>
    </r>
    <r>
      <rPr>
        <sz val="11"/>
        <color rgb="FF000000"/>
        <rFont val="Calibri"/>
      </rPr>
      <t>.</t>
    </r>
  </si>
  <si>
    <r>
      <rPr>
        <sz val="11"/>
        <color rgb="FF000000"/>
        <rFont val="Calibri"/>
      </rPr>
      <t>Grant Security Center’s Cloud Platform Configuration Assessment the privilege to access other cloud product.</t>
    </r>
  </si>
  <si>
    <r>
      <rPr>
        <b/>
        <sz val="11"/>
        <color rgb="FF000000"/>
        <rFont val="Calibri"/>
      </rPr>
      <t>Using the management console:</t>
    </r>
    <r>
      <rPr>
        <sz val="11"/>
        <color rgb="FF000000"/>
        <rFont val="Calibri"/>
      </rPr>
      <t xml:space="preserve">
</t>
    </r>
    <r>
      <rPr>
        <sz val="11"/>
        <color rgb="FF000000"/>
        <rFont val="Calibri"/>
      </rPr>
      <t xml:space="preserve">- Logon to Security Center Console </t>
    </r>
    <r>
      <rPr>
        <sz val="11"/>
        <color rgb="FF0000FF"/>
        <rFont val="Calibri"/>
      </rPr>
      <t>(https://yundun.console.aliyun.com/)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Config Assessment</t>
    </r>
    <r>
      <rPr>
        <sz val="11"/>
        <color rgb="FF000000"/>
        <rFont val="Calibri"/>
      </rPr>
      <t>.</t>
    </r>
    <r>
      <rPr>
        <sz val="11"/>
        <color rgb="FF000000"/>
        <rFont val="Calibri"/>
      </rPr>
      <t xml:space="preserve">
</t>
    </r>
    <r>
      <rPr>
        <sz val="11"/>
        <color rgb="FF000000"/>
        <rFont val="Calibri"/>
      </rPr>
      <t>- Ensure that the prompt of asking privilege is not shown.</t>
    </r>
  </si>
  <si>
    <r>
      <rPr>
        <sz val="11"/>
        <color rgb="FF000000"/>
        <rFont val="Calibri"/>
      </rPr>
      <t>No privilege is authorized by default.</t>
    </r>
  </si>
  <si>
    <t>8.7</t>
  </si>
  <si>
    <r>
      <rPr>
        <sz val="11"/>
        <rFont val="Calibri"/>
      </rPr>
      <t>Ensure that scheduled vulnerability scan is enabled on all servers</t>
    </r>
  </si>
  <si>
    <r>
      <rPr>
        <sz val="11"/>
        <color rgb="FF000000"/>
        <rFont val="Calibri"/>
      </rPr>
      <t xml:space="preserve">- Login to Security Center Console </t>
    </r>
    <r>
      <rPr>
        <sz val="11"/>
        <color rgb="FF0000FF"/>
        <rFont val="Calibri"/>
      </rPr>
      <t>(https://yundun.console.aliyun.com/)</t>
    </r>
    <r>
      <rPr>
        <sz val="11"/>
        <color rgb="FF000000"/>
        <rFont val="Calibri"/>
      </rPr>
      <t>.</t>
    </r>
    <r>
      <rPr>
        <sz val="11"/>
        <color rgb="FF000000"/>
        <rFont val="Calibri"/>
      </rPr>
      <t xml:space="preserve">
</t>
    </r>
    <r>
      <rPr>
        <sz val="11"/>
        <color rgb="FF000000"/>
        <rFont val="Calibri"/>
      </rPr>
      <t>- Select Vulnerabilities.</t>
    </r>
    <r>
      <rPr>
        <sz val="11"/>
        <color rgb="FF000000"/>
        <rFont val="Calibri"/>
      </rPr>
      <t xml:space="preserve">
</t>
    </r>
    <r>
      <rPr>
        <sz val="11"/>
        <color rgb="FF000000"/>
        <rFont val="Calibri"/>
      </rPr>
      <t>- Click Settings.</t>
    </r>
    <r>
      <rPr>
        <sz val="11"/>
        <color rgb="FF000000"/>
        <rFont val="Calibri"/>
      </rPr>
      <t xml:space="preserve">
</t>
    </r>
    <r>
      <rPr>
        <sz val="11"/>
        <color rgb="FF000000"/>
        <rFont val="Calibri"/>
      </rPr>
      <t>- Apply all type of vulnerabilities.</t>
    </r>
    <r>
      <rPr>
        <sz val="11"/>
        <color rgb="FF000000"/>
        <rFont val="Calibri"/>
      </rPr>
      <t xml:space="preserve">
</t>
    </r>
    <r>
      <rPr>
        <sz val="11"/>
        <color rgb="FF000000"/>
        <rFont val="Calibri"/>
      </rPr>
      <t>- Enable High and Medium vulnerabilities scan level.</t>
    </r>
  </si>
  <si>
    <r>
      <rPr>
        <sz val="11"/>
        <color rgb="FF000000"/>
        <rFont val="Calibri"/>
      </rPr>
      <t>Ensure that scheduled vulnerability scan is enabled on all servers.</t>
    </r>
  </si>
  <si>
    <r>
      <rPr>
        <sz val="11"/>
        <color rgb="FF000000"/>
        <rFont val="Calibri"/>
      </rPr>
      <t xml:space="preserve">- Logon to Security Center Console </t>
    </r>
    <r>
      <rPr>
        <sz val="11"/>
        <color rgb="FF0000FF"/>
        <rFont val="Calibri"/>
      </rPr>
      <t>(https://yundun.console.aliyun.com/)</t>
    </r>
    <r>
      <rPr>
        <sz val="11"/>
        <color rgb="FF000000"/>
        <rFont val="Calibri"/>
      </rPr>
      <t>.</t>
    </r>
    <r>
      <rPr>
        <sz val="11"/>
        <color rgb="FF000000"/>
        <rFont val="Calibri"/>
      </rPr>
      <t xml:space="preserve">
</t>
    </r>
    <r>
      <rPr>
        <sz val="11"/>
        <color rgb="FF000000"/>
        <rFont val="Calibri"/>
      </rPr>
      <t>- Select Vulnerabilities.</t>
    </r>
    <r>
      <rPr>
        <sz val="11"/>
        <color rgb="FF000000"/>
        <rFont val="Calibri"/>
      </rPr>
      <t xml:space="preserve">
</t>
    </r>
    <r>
      <rPr>
        <sz val="11"/>
        <color rgb="FF000000"/>
        <rFont val="Calibri"/>
      </rPr>
      <t>- Click Settings.</t>
    </r>
    <r>
      <rPr>
        <sz val="11"/>
        <color rgb="FF000000"/>
        <rFont val="Calibri"/>
      </rPr>
      <t xml:space="preserve">
</t>
    </r>
    <r>
      <rPr>
        <sz val="11"/>
        <color rgb="FF000000"/>
        <rFont val="Calibri"/>
      </rPr>
      <t>- Ensure that all type of vulnerabilities is enabled.</t>
    </r>
    <r>
      <rPr>
        <sz val="11"/>
        <color rgb="FF000000"/>
        <rFont val="Calibri"/>
      </rPr>
      <t xml:space="preserve">
</t>
    </r>
    <r>
      <rPr>
        <sz val="11"/>
        <color rgb="FF000000"/>
        <rFont val="Calibri"/>
      </rPr>
      <t>- Ensure that High and Medium vulnerabilities scan level are enabled.</t>
    </r>
  </si>
  <si>
    <t>8.8</t>
  </si>
  <si>
    <r>
      <rPr>
        <sz val="11"/>
        <rFont val="Calibri"/>
      </rPr>
      <t>Ensure that Asset Fingerprint automatically collects asset fingerprint data</t>
    </r>
  </si>
  <si>
    <r>
      <rPr>
        <b/>
        <sz val="11"/>
        <color rgb="FF000000"/>
        <rFont val="Calibri"/>
      </rPr>
      <t>Using the management console:</t>
    </r>
    <r>
      <rPr>
        <sz val="11"/>
        <color rgb="FF000000"/>
        <rFont val="Calibri"/>
      </rPr>
      <t xml:space="preserve">
</t>
    </r>
    <r>
      <rPr>
        <sz val="11"/>
        <color rgb="FF000000"/>
        <rFont val="Calibri"/>
      </rPr>
      <t>- Logon to Security Center Console</t>
    </r>
    <r>
      <rPr>
        <sz val="11"/>
        <color rgb="FF000000"/>
        <rFont val="Calibri"/>
      </rPr>
      <t xml:space="preserve">
</t>
    </r>
    <r>
      <rPr>
        <sz val="11"/>
        <color rgb="FF000000"/>
        <rFont val="Calibri"/>
      </rPr>
      <t xml:space="preserve">- Select </t>
    </r>
    <r>
      <rPr>
        <b/>
        <sz val="11"/>
        <color rgb="FF000000"/>
        <rFont val="Calibri"/>
      </rPr>
      <t>Investigation</t>
    </r>
    <r>
      <rPr>
        <sz val="11"/>
        <color rgb="FF000000"/>
        <rFont val="Calibri"/>
      </rPr>
      <t xml:space="preserve">&gt; </t>
    </r>
    <r>
      <rPr>
        <b/>
        <sz val="11"/>
        <color rgb="FF000000"/>
        <rFont val="Calibri"/>
      </rPr>
      <t>Asset Fingerprints</t>
    </r>
    <r>
      <rPr>
        <sz val="11"/>
        <color rgb="FF000000"/>
        <rFont val="Calibri"/>
      </rPr>
      <t xml:space="preserve">
</t>
    </r>
    <r>
      <rPr>
        <sz val="11"/>
        <color rgb="FF000000"/>
        <rFont val="Calibri"/>
      </rPr>
      <t xml:space="preserve">- Click </t>
    </r>
    <r>
      <rPr>
        <b/>
        <sz val="11"/>
        <color rgb="FF000000"/>
        <rFont val="Calibri"/>
      </rPr>
      <t>Setting</t>
    </r>
    <r>
      <rPr>
        <sz val="11"/>
        <color rgb="FF000000"/>
        <rFont val="Calibri"/>
      </rPr>
      <t xml:space="preserve"> and set the Refresh Frequencies</t>
    </r>
    <r>
      <rPr>
        <sz val="11"/>
        <color rgb="FF000000"/>
        <rFont val="Calibri"/>
      </rPr>
      <t xml:space="preserve">
</t>
    </r>
    <r>
      <rPr>
        <sz val="11"/>
        <color rgb="FF000000"/>
        <rFont val="Calibri"/>
      </rPr>
      <t>- Set refresh frequency Automatic collection to Collected once a day</t>
    </r>
  </si>
  <si>
    <r>
      <rPr>
        <sz val="11"/>
        <color rgb="FF000000"/>
        <rFont val="Calibri"/>
      </rPr>
      <t>The Enterprise Edition enables asset fingerprint collection for endpoints providing a collection of port, software, processes, scheduled tasks and middleware in Security Center.</t>
    </r>
  </si>
  <si>
    <r>
      <rPr>
        <b/>
        <sz val="11"/>
        <color rgb="FF000000"/>
        <rFont val="Calibri"/>
      </rPr>
      <t>Using the management console:</t>
    </r>
    <r>
      <rPr>
        <sz val="11"/>
        <color rgb="FF000000"/>
        <rFont val="Calibri"/>
      </rPr>
      <t xml:space="preserve">
</t>
    </r>
    <r>
      <rPr>
        <sz val="11"/>
        <color rgb="FF000000"/>
        <rFont val="Calibri"/>
      </rPr>
      <t>- Logon to Security Center Console</t>
    </r>
    <r>
      <rPr>
        <sz val="11"/>
        <color rgb="FF000000"/>
        <rFont val="Calibri"/>
      </rPr>
      <t xml:space="preserve">
</t>
    </r>
    <r>
      <rPr>
        <sz val="11"/>
        <color rgb="FF000000"/>
        <rFont val="Calibri"/>
      </rPr>
      <t xml:space="preserve">- Select </t>
    </r>
    <r>
      <rPr>
        <b/>
        <sz val="11"/>
        <color rgb="FF000000"/>
        <rFont val="Calibri"/>
      </rPr>
      <t>Investigation</t>
    </r>
    <r>
      <rPr>
        <sz val="11"/>
        <color rgb="FF000000"/>
        <rFont val="Calibri"/>
      </rPr>
      <t xml:space="preserve"> &gt; </t>
    </r>
    <r>
      <rPr>
        <b/>
        <sz val="11"/>
        <color rgb="FF000000"/>
        <rFont val="Calibri"/>
      </rPr>
      <t>Asset Fingerprints</t>
    </r>
    <r>
      <rPr>
        <sz val="11"/>
        <color rgb="FF000000"/>
        <rFont val="Calibri"/>
      </rPr>
      <t xml:space="preserve">
</t>
    </r>
    <r>
      <rPr>
        <sz val="11"/>
        <color rgb="FF000000"/>
        <rFont val="Calibri"/>
      </rPr>
      <t xml:space="preserve">- Click </t>
    </r>
    <r>
      <rPr>
        <b/>
        <sz val="11"/>
        <color rgb="FF000000"/>
        <rFont val="Calibri"/>
      </rPr>
      <t>Settings</t>
    </r>
    <r>
      <rPr>
        <sz val="11"/>
        <color rgb="FF000000"/>
        <rFont val="Calibri"/>
      </rPr>
      <t xml:space="preserve">
</t>
    </r>
    <r>
      <rPr>
        <sz val="11"/>
        <color rgb="FF000000"/>
        <rFont val="Calibri"/>
      </rPr>
      <t>- Ensure the Refresh Frequencies are all set to Collected once a day</t>
    </r>
  </si>
  <si>
    <r>
      <rPr>
        <sz val="11"/>
        <color rgb="FF000000"/>
        <rFont val="Calibri"/>
      </rPr>
      <t>Not Enabled</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</si>
  <si>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</si>
  <si>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</si>
  <si>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</si>
  <si>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</si>
  <si>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</si>
  <si>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</si>
  <si>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</si>
  <si>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</si>
  <si>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</si>
  <si>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</si>
  <si>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</si>
  <si>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</si>
  <si>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</si>
  <si>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</si>
  <si>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</si>
  <si>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</si>
  <si>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</si>
  <si>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</si>
  <si>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</si>
  <si>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</si>
  <si>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</si>
  <si>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</si>
  <si>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</si>
  <si>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</si>
  <si>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</si>
  <si>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</si>
  <si>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</si>
  <si>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</si>
  <si>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</si>
  <si>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Alibaba Cloud Foundation Benchmark</t>
  </si>
  <si>
    <t>Developed By:</t>
  </si>
  <si>
    <t>Center for Internet Security (CIS)</t>
  </si>
  <si>
    <t>Release Information:</t>
  </si>
  <si>
    <r>
      <rPr>
        <b/>
        <sz val="11"/>
        <color rgb="FF000000"/>
        <rFont val="Calibri"/>
      </rPr>
      <t>Version:</t>
    </r>
    <r>
      <rPr>
        <sz val="11"/>
        <color rgb="FF000000"/>
        <rFont val="Calibri"/>
      </rPr>
      <t xml:space="preserve"> v2.0.0     </t>
    </r>
    <r>
      <rPr>
        <b/>
        <sz val="11"/>
        <color rgb="FF000000"/>
        <rFont val="Calibri"/>
      </rPr>
      <t>Date:</t>
    </r>
    <r>
      <rPr>
        <sz val="11"/>
        <color rgb="FF000000"/>
        <rFont val="Calibri"/>
      </rPr>
      <t xml:space="preserve"> 23 June 2025     </t>
    </r>
    <r>
      <rPr>
        <b/>
        <sz val="11"/>
        <color rgb="FF000000"/>
        <rFont val="Calibri"/>
      </rPr>
      <t>Recommendation Count:</t>
    </r>
    <r>
      <rPr>
        <sz val="11"/>
        <color rgb="FF000000"/>
        <rFont val="Calibri"/>
      </rPr>
      <t xml:space="preserve"> 85</t>
    </r>
  </si>
  <si>
    <t>Development Url:</t>
  </si>
  <si>
    <t>https://workbench.cisecurity.org/benchmarks/6444</t>
  </si>
  <si>
    <t>Download Url:</t>
  </si>
  <si>
    <t>https://downloads.cisecurity.org/#/</t>
  </si>
  <si>
    <t>Guide Overview:</t>
  </si>
  <si>
    <r>
      <rPr>
        <sz val="11"/>
        <color rgb="FF000000"/>
        <rFont val="Calibri"/>
      </rPr>
      <t>This security configuration benchmark covers foundational elements of Alibaba Cloud. The recommendations detailed here provides prescriptive guidance for configuring security options for a subset of Alibaba Cloud services with an emphasis on foundational, testable, and architecture agnostic settings. Specific Alibaba Cloud Services in scope for this document include:</t>
    </r>
    <r>
      <rPr>
        <sz val="11"/>
        <color rgb="FF000000"/>
        <rFont val="Calibri"/>
      </rPr>
      <t xml:space="preserve">
</t>
    </r>
    <r>
      <rPr>
        <sz val="11"/>
        <color rgb="FF000000"/>
        <rFont val="Calibri"/>
      </rPr>
      <t>- Elastic Compute Service (ECS)</t>
    </r>
    <r>
      <rPr>
        <sz val="11"/>
        <color rgb="FF000000"/>
        <rFont val="Calibri"/>
      </rPr>
      <t xml:space="preserve">
</t>
    </r>
    <r>
      <rPr>
        <sz val="11"/>
        <color rgb="FF000000"/>
        <rFont val="Calibri"/>
      </rPr>
      <t>- Virtual Private Cloud (VPC)</t>
    </r>
    <r>
      <rPr>
        <sz val="11"/>
        <color rgb="FF000000"/>
        <rFont val="Calibri"/>
      </rPr>
      <t xml:space="preserve">
</t>
    </r>
    <r>
      <rPr>
        <sz val="11"/>
        <color rgb="FF000000"/>
        <rFont val="Calibri"/>
      </rPr>
      <t>- Object Storage Service (OSS)</t>
    </r>
    <r>
      <rPr>
        <sz val="11"/>
        <color rgb="FF000000"/>
        <rFont val="Calibri"/>
      </rPr>
      <t xml:space="preserve">
</t>
    </r>
    <r>
      <rPr>
        <sz val="11"/>
        <color rgb="FF000000"/>
        <rFont val="Calibri"/>
      </rPr>
      <t>- Relational Database Service (RDS)</t>
    </r>
    <r>
      <rPr>
        <sz val="11"/>
        <color rgb="FF000000"/>
        <rFont val="Calibri"/>
      </rPr>
      <t xml:space="preserve">
</t>
    </r>
    <r>
      <rPr>
        <sz val="11"/>
        <color rgb="FF000000"/>
        <rFont val="Calibri"/>
      </rPr>
      <t>- Container Service for Kubernetes (ACS)</t>
    </r>
    <r>
      <rPr>
        <sz val="11"/>
        <color rgb="FF000000"/>
        <rFont val="Calibri"/>
      </rPr>
      <t xml:space="preserve">
</t>
    </r>
    <r>
      <rPr>
        <sz val="11"/>
        <color rgb="FF000000"/>
        <rFont val="Calibri"/>
      </rPr>
      <t>- Key Management Service (KMS)</t>
    </r>
    <r>
      <rPr>
        <sz val="11"/>
        <color rgb="FF000000"/>
        <rFont val="Calibri"/>
      </rPr>
      <t xml:space="preserve">
</t>
    </r>
    <r>
      <rPr>
        <sz val="11"/>
        <color rgb="FF000000"/>
        <rFont val="Calibri"/>
      </rPr>
      <t>- Resource Access Management (RAM)</t>
    </r>
    <r>
      <rPr>
        <sz val="11"/>
        <color rgb="FF000000"/>
        <rFont val="Calibri"/>
      </rPr>
      <t xml:space="preserve">
</t>
    </r>
    <r>
      <rPr>
        <sz val="11"/>
        <color rgb="FF000000"/>
        <rFont val="Calibri"/>
      </rPr>
      <t>- ActionTrail</t>
    </r>
    <r>
      <rPr>
        <sz val="11"/>
        <color rgb="FF000000"/>
        <rFont val="Calibri"/>
      </rPr>
      <t xml:space="preserve">
</t>
    </r>
    <r>
      <rPr>
        <sz val="11"/>
        <color rgb="FF000000"/>
        <rFont val="Calibri"/>
      </rPr>
      <t>- Security Center</t>
    </r>
  </si>
  <si>
    <t>Intended Audience:</t>
  </si>
  <si>
    <r>
      <rPr>
        <sz val="11"/>
        <color rgb="FF000000"/>
        <rFont val="Calibri"/>
      </rPr>
      <t>This document is intended for system and application administrators, security specialists, auditors, help desk, platform deployment, and/or DevOps personnel who plan to develop, deploy, assess, or secure solutions in Alibaba Cloud services.</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</si>
  <si>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</si>
  <si>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</si>
  <si>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security focused best practice hardening of a technology; and</t>
    </r>
    <r>
      <rPr>
        <sz val="11"/>
        <color rgb="FF000000"/>
        <rFont val="Calibri"/>
      </rPr>
      <t xml:space="preserve">
</t>
    </r>
    <r>
      <rPr>
        <b/>
        <sz val="11"/>
        <color rgb="FF000000"/>
        <rFont val="Calibri"/>
      </rPr>
      <t>•</t>
    </r>
    <r>
      <rPr>
        <sz val="11"/>
        <color rgb="FF000000"/>
        <rFont val="Calibri"/>
      </rPr>
      <t xml:space="preserve">    limit impact to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</si>
  <si>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</si>
  <si>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more critical than manageability and usability</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impact the utility or performance of the technology</t>
    </r>
    <r>
      <rPr>
        <sz val="11"/>
        <color rgb="FF000000"/>
        <rFont val="Calibri"/>
      </rPr>
      <t xml:space="preserve">
</t>
    </r>
    <r>
      <rPr>
        <b/>
        <sz val="11"/>
        <color rgb="FF000000"/>
        <rFont val="Calibri"/>
      </rPr>
      <t>•</t>
    </r>
    <r>
      <rPr>
        <sz val="11"/>
        <color rgb="FF000000"/>
        <rFont val="Calibri"/>
      </rPr>
      <t xml:space="preserve">    may include additional licensing, cost, or addition of third party software</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</si>
  <si>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</si>
  <si>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</si>
  <si>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</si>
  <si>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</si>
  <si>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</si>
  <si>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</si>
  <si>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</si>
  <si>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</si>
  <si>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</si>
  <si>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</si>
  <si>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</si>
  <si>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</si>
  <si>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</si>
  <si>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</si>
  <si>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</si>
  <si>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</si>
  <si>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</si>
  <si>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</si>
  <si>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</si>
  <si>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</si>
  <si>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</si>
  <si>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</si>
  <si>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</si>
  <si>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</si>
  <si>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</si>
  <si>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</si>
  <si>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</si>
  <si>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</si>
  <si>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</si>
  <si>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</si>
  <si>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</si>
  <si>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</si>
  <si>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</si>
  <si>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</si>
  <si>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</si>
  <si>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</si>
  <si>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</si>
  <si>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</si>
  <si>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</si>
  <si>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</si>
  <si>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</si>
  <si>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</si>
  <si>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Alibaba Cloud Foundation Benchmark v2.0.0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</si>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</sst>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4DE3-4184-A0A1-3AA6B5C5350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4DE3-4184-A0A1-3AA6B5C5350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85</c:v>
                </c:pt>
              </c:numCache>
            </c:numRef>
          </c:val>
          <c:extLst>
            <c:ext xmlns:c16="http://schemas.microsoft.com/office/drawing/2014/chart" uri="{C3380CC4-5D6E-409C-BE32-E72D297353CC}">
              <c16:uniqueId val="{00000002-4DE3-4184-A0A1-3AA6B5C53504}"/>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F5FB-42B0-BA53-FB407D28247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F5FB-42B0-BA53-FB407D28247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66</c:v>
                </c:pt>
                <c:pt idx="1">
                  <c:v>19</c:v>
                </c:pt>
              </c:numCache>
            </c:numRef>
          </c:val>
          <c:extLst>
            <c:ext xmlns:c16="http://schemas.microsoft.com/office/drawing/2014/chart" uri="{C3380CC4-5D6E-409C-BE32-E72D297353CC}">
              <c16:uniqueId val="{00000002-F5FB-42B0-BA53-FB407D28247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8EE-433F-8389-3576877CC75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8EE-433F-8389-3576877CC75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85</c:v>
                </c:pt>
              </c:numCache>
            </c:numRef>
          </c:val>
          <c:extLst>
            <c:ext xmlns:c16="http://schemas.microsoft.com/office/drawing/2014/chart" uri="{C3380CC4-5D6E-409C-BE32-E72D297353CC}">
              <c16:uniqueId val="{00000002-68EE-433F-8389-3576877CC75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2084-4C91-A41B-7C8DE893580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2084-4C91-A41B-7C8DE893580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41</c:v>
                </c:pt>
                <c:pt idx="1">
                  <c:v>44</c:v>
                </c:pt>
              </c:numCache>
            </c:numRef>
          </c:val>
          <c:extLst>
            <c:ext xmlns:c16="http://schemas.microsoft.com/office/drawing/2014/chart" uri="{C3380CC4-5D6E-409C-BE32-E72D297353CC}">
              <c16:uniqueId val="{00000002-2084-4C91-A41B-7C8DE893580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022B-4747-AE59-1FA9BFEF8B5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022B-4747-AE59-1FA9BFEF8B5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85</c:v>
                </c:pt>
              </c:numCache>
            </c:numRef>
          </c:val>
          <c:extLst>
            <c:ext xmlns:c16="http://schemas.microsoft.com/office/drawing/2014/chart" uri="{C3380CC4-5D6E-409C-BE32-E72D297353CC}">
              <c16:uniqueId val="{00000002-022B-4747-AE59-1FA9BFEF8B5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7D8-403F-9B11-A7AC691FC9A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7D8-403F-9B11-A7AC691FC9A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85</c:v>
                </c:pt>
              </c:numCache>
            </c:numRef>
          </c:val>
          <c:extLst>
            <c:ext xmlns:c16="http://schemas.microsoft.com/office/drawing/2014/chart" uri="{C3380CC4-5D6E-409C-BE32-E72D297353CC}">
              <c16:uniqueId val="{00000002-B7D8-403F-9B11-A7AC691FC9A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7640-41E6-BBE5-FB0E5B55A09E}"/>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7640-41E6-BBE5-FB0E5B55A09E}"/>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7640-41E6-BBE5-FB0E5B55A09E}"/>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7640-41E6-BBE5-FB0E5B55A09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7FA9-4FB5-BB88-43D8D3E5718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jxepb5">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jsfmpn">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ydmewr">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kzeetz">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hwztjx">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meuwn5">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wuj4pr">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j4cdjk">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86">
  <autoFilter ref="A1:Q86"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6444"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529</v>
      </c>
    </row>
    <row r="3" spans="2:3" ht="15" customHeight="1" x14ac:dyDescent="0.35"/>
    <row r="4" spans="2:3" ht="58" x14ac:dyDescent="0.35">
      <c r="B4" s="20" t="s">
        <v>530</v>
      </c>
      <c r="C4" s="21" t="s">
        <v>531</v>
      </c>
    </row>
    <row r="5" spans="2:3" x14ac:dyDescent="0.35">
      <c r="C5" s="21" t="s">
        <v>532</v>
      </c>
    </row>
    <row r="6" spans="2:3" x14ac:dyDescent="0.35">
      <c r="C6" s="18" t="s">
        <v>533</v>
      </c>
    </row>
    <row r="7" spans="2:3" ht="10" customHeight="1" x14ac:dyDescent="0.35"/>
    <row r="8" spans="2:3" ht="232" x14ac:dyDescent="0.35">
      <c r="B8" s="22" t="s">
        <v>534</v>
      </c>
      <c r="C8" s="21" t="s">
        <v>535</v>
      </c>
    </row>
    <row r="9" spans="2:3" ht="10" customHeight="1" x14ac:dyDescent="0.35"/>
    <row r="10" spans="2:3" ht="35" customHeight="1" x14ac:dyDescent="0.35">
      <c r="B10" s="22" t="s">
        <v>536</v>
      </c>
      <c r="C10" s="21" t="s">
        <v>537</v>
      </c>
    </row>
    <row r="11" spans="2:3" ht="75" customHeight="1" x14ac:dyDescent="0.35">
      <c r="B11" s="18" t="s">
        <v>25</v>
      </c>
      <c r="C11" s="21" t="s">
        <v>538</v>
      </c>
    </row>
    <row r="12" spans="2:3" ht="47" customHeight="1" x14ac:dyDescent="0.35">
      <c r="B12" s="18" t="s">
        <v>25</v>
      </c>
      <c r="C12" s="21" t="s">
        <v>539</v>
      </c>
    </row>
    <row r="13" spans="2:3" ht="35" customHeight="1" x14ac:dyDescent="0.35">
      <c r="B13" s="18" t="s">
        <v>25</v>
      </c>
      <c r="C13" s="21" t="s">
        <v>540</v>
      </c>
    </row>
    <row r="14" spans="2:3" ht="32" customHeight="1" x14ac:dyDescent="0.35">
      <c r="B14" s="18" t="s">
        <v>25</v>
      </c>
      <c r="C14" s="21" t="s">
        <v>541</v>
      </c>
    </row>
    <row r="15" spans="2:3" ht="30" customHeight="1" x14ac:dyDescent="0.35">
      <c r="B15" s="18" t="s">
        <v>25</v>
      </c>
      <c r="C15" s="21" t="s">
        <v>542</v>
      </c>
    </row>
    <row r="16" spans="2:3" ht="10" customHeight="1" x14ac:dyDescent="0.35"/>
    <row r="17" spans="1:3" ht="145" customHeight="1" x14ac:dyDescent="0.35">
      <c r="B17" s="22" t="s">
        <v>543</v>
      </c>
      <c r="C17" s="21" t="s">
        <v>544</v>
      </c>
    </row>
    <row r="18" spans="1:3" ht="10" customHeight="1" x14ac:dyDescent="0.35"/>
    <row r="19" spans="1:3" ht="3" customHeight="1" x14ac:dyDescent="0.35">
      <c r="B19" s="23"/>
      <c r="C19" s="23"/>
    </row>
    <row r="20" spans="1:3" ht="12" customHeight="1" x14ac:dyDescent="0.35"/>
    <row r="21" spans="1:3" ht="35" customHeight="1" x14ac:dyDescent="0.35">
      <c r="A21" s="25"/>
      <c r="B21" s="26" t="s">
        <v>545</v>
      </c>
      <c r="C21" s="27" t="s">
        <v>546</v>
      </c>
    </row>
    <row r="22" spans="1:3" ht="18" customHeight="1" x14ac:dyDescent="0.35">
      <c r="A22" s="25"/>
      <c r="B22" s="25" t="s">
        <v>25</v>
      </c>
      <c r="C22" s="27" t="s">
        <v>547</v>
      </c>
    </row>
    <row r="23" spans="1:3" ht="18" customHeight="1" x14ac:dyDescent="0.35">
      <c r="A23" s="25"/>
      <c r="B23" s="25" t="s">
        <v>25</v>
      </c>
      <c r="C23" s="27" t="s">
        <v>548</v>
      </c>
    </row>
    <row r="24" spans="1:3" ht="18" customHeight="1" x14ac:dyDescent="0.35">
      <c r="A24" s="25"/>
      <c r="B24" s="25" t="s">
        <v>25</v>
      </c>
      <c r="C24" s="27" t="s">
        <v>549</v>
      </c>
    </row>
    <row r="25" spans="1:3" ht="18" customHeight="1" x14ac:dyDescent="0.35">
      <c r="A25" s="25"/>
      <c r="B25" s="25" t="s">
        <v>25</v>
      </c>
      <c r="C25" s="27" t="s">
        <v>550</v>
      </c>
    </row>
    <row r="26" spans="1:3" ht="18" customHeight="1" x14ac:dyDescent="0.35">
      <c r="A26" s="25"/>
      <c r="B26" s="25" t="s">
        <v>25</v>
      </c>
      <c r="C26" s="27" t="s">
        <v>551</v>
      </c>
    </row>
    <row r="27" spans="1:3" ht="18" customHeight="1" x14ac:dyDescent="0.35">
      <c r="A27" s="25"/>
      <c r="B27" s="25" t="s">
        <v>25</v>
      </c>
      <c r="C27" s="27" t="s">
        <v>552</v>
      </c>
    </row>
    <row r="28" spans="1:3" ht="18" customHeight="1" x14ac:dyDescent="0.35">
      <c r="A28" s="25"/>
      <c r="B28" s="25" t="s">
        <v>25</v>
      </c>
      <c r="C28" s="27" t="s">
        <v>553</v>
      </c>
    </row>
    <row r="29" spans="1:3" ht="18" customHeight="1" x14ac:dyDescent="0.35">
      <c r="A29" s="25"/>
      <c r="B29" s="25" t="s">
        <v>25</v>
      </c>
      <c r="C29" s="27" t="s">
        <v>554</v>
      </c>
    </row>
    <row r="30" spans="1:3" ht="44" customHeight="1" x14ac:dyDescent="0.35">
      <c r="A30" s="25"/>
      <c r="B30" s="25" t="s">
        <v>25</v>
      </c>
      <c r="C30" s="28" t="s">
        <v>555</v>
      </c>
    </row>
    <row r="31" spans="1:3" ht="10" customHeight="1" x14ac:dyDescent="0.35"/>
    <row r="32" spans="1:3" ht="3" customHeight="1" x14ac:dyDescent="0.35">
      <c r="B32" s="23"/>
      <c r="C32" s="23"/>
    </row>
    <row r="33" spans="2:3" ht="12" customHeight="1" x14ac:dyDescent="0.35"/>
    <row r="34" spans="2:3" ht="24" customHeight="1" x14ac:dyDescent="0.35">
      <c r="B34" s="29" t="s">
        <v>556</v>
      </c>
      <c r="C34" s="30" t="s">
        <v>557</v>
      </c>
    </row>
    <row r="35" spans="2:3" ht="18.5" x14ac:dyDescent="0.35">
      <c r="B35" s="29" t="s">
        <v>558</v>
      </c>
      <c r="C35" s="31" t="s">
        <v>559</v>
      </c>
    </row>
    <row r="36" spans="2:3" ht="27" customHeight="1" x14ac:dyDescent="0.35">
      <c r="B36" s="32" t="s">
        <v>560</v>
      </c>
      <c r="C36" s="24" t="s">
        <v>561</v>
      </c>
    </row>
    <row r="37" spans="2:3" x14ac:dyDescent="0.35">
      <c r="B37" s="29" t="s">
        <v>562</v>
      </c>
      <c r="C37" s="33" t="s">
        <v>563</v>
      </c>
    </row>
    <row r="38" spans="2:3" x14ac:dyDescent="0.35">
      <c r="B38" s="29" t="s">
        <v>564</v>
      </c>
      <c r="C38" s="33" t="s">
        <v>565</v>
      </c>
    </row>
    <row r="39" spans="2:3" ht="10" customHeight="1" x14ac:dyDescent="0.35"/>
    <row r="40" spans="2:3" ht="203" x14ac:dyDescent="0.35">
      <c r="B40" s="29" t="s">
        <v>566</v>
      </c>
      <c r="C40" s="34" t="s">
        <v>567</v>
      </c>
    </row>
    <row r="42" spans="2:3" ht="43.5" x14ac:dyDescent="0.35">
      <c r="B42" s="29" t="s">
        <v>568</v>
      </c>
      <c r="C42" s="21" t="s">
        <v>569</v>
      </c>
    </row>
    <row r="43" spans="2:3" ht="10" customHeight="1" x14ac:dyDescent="0.35"/>
    <row r="44" spans="2:3" x14ac:dyDescent="0.35">
      <c r="B44" s="29" t="s">
        <v>570</v>
      </c>
      <c r="C44" s="35" t="s">
        <v>571</v>
      </c>
    </row>
    <row r="45" spans="2:3" ht="72.5" x14ac:dyDescent="0.35">
      <c r="C45" s="21" t="s">
        <v>572</v>
      </c>
    </row>
    <row r="47" spans="2:3" x14ac:dyDescent="0.35">
      <c r="C47" s="35" t="s">
        <v>573</v>
      </c>
    </row>
    <row r="48" spans="2:3" ht="116" x14ac:dyDescent="0.35">
      <c r="C48" s="21" t="s">
        <v>574</v>
      </c>
    </row>
    <row r="49" spans="2:3" ht="10" customHeight="1" x14ac:dyDescent="0.35"/>
    <row r="50" spans="2:3" ht="3" customHeight="1" x14ac:dyDescent="0.35">
      <c r="B50" s="23"/>
      <c r="C50" s="23"/>
    </row>
    <row r="51" spans="2:3" ht="12" customHeight="1" x14ac:dyDescent="0.35"/>
    <row r="52" spans="2:3" ht="130.5" x14ac:dyDescent="0.35">
      <c r="B52" s="20" t="s">
        <v>575</v>
      </c>
      <c r="C52" s="21" t="s">
        <v>576</v>
      </c>
    </row>
    <row r="53" spans="2:3" ht="6" customHeight="1" x14ac:dyDescent="0.35"/>
    <row r="54" spans="2:3" ht="217.5" x14ac:dyDescent="0.35">
      <c r="C54" s="21" t="s">
        <v>577</v>
      </c>
    </row>
    <row r="55" spans="2:3" ht="6" customHeight="1" x14ac:dyDescent="0.35"/>
    <row r="56" spans="2:3" ht="43.5" x14ac:dyDescent="0.35">
      <c r="C56" s="21" t="s">
        <v>578</v>
      </c>
    </row>
    <row r="57" spans="2:3" ht="10" customHeight="1" x14ac:dyDescent="0.35"/>
    <row r="58" spans="2:3" ht="3" customHeight="1" x14ac:dyDescent="0.35">
      <c r="B58" s="23"/>
      <c r="C58" s="23"/>
    </row>
    <row r="59" spans="2:3" ht="12" customHeight="1" x14ac:dyDescent="0.35"/>
    <row r="60" spans="2:3" ht="145" x14ac:dyDescent="0.35">
      <c r="B60" s="20" t="s">
        <v>579</v>
      </c>
      <c r="C60" s="21" t="s">
        <v>580</v>
      </c>
    </row>
    <row r="61" spans="2:3" ht="6" customHeight="1" x14ac:dyDescent="0.35"/>
    <row r="62" spans="2:3" ht="203" x14ac:dyDescent="0.35">
      <c r="C62" s="21" t="s">
        <v>581</v>
      </c>
    </row>
    <row r="63" spans="2:3" ht="6" customHeight="1" x14ac:dyDescent="0.35"/>
    <row r="64" spans="2:3" ht="43.5" x14ac:dyDescent="0.35">
      <c r="C64" s="21" t="s">
        <v>582</v>
      </c>
    </row>
    <row r="65" spans="2:3" ht="10" customHeight="1" x14ac:dyDescent="0.35"/>
    <row r="66" spans="2:3" ht="3" customHeight="1" x14ac:dyDescent="0.35">
      <c r="B66" s="23"/>
      <c r="C66" s="23"/>
    </row>
    <row r="67" spans="2:3" ht="12" customHeight="1" x14ac:dyDescent="0.35"/>
    <row r="68" spans="2:3" ht="101.5" x14ac:dyDescent="0.35">
      <c r="B68" s="20" t="s">
        <v>583</v>
      </c>
      <c r="C68" s="21" t="s">
        <v>584</v>
      </c>
    </row>
    <row r="69" spans="2:3" ht="6" customHeight="1" x14ac:dyDescent="0.35"/>
    <row r="70" spans="2:3" ht="145" x14ac:dyDescent="0.35">
      <c r="C70" s="21" t="s">
        <v>585</v>
      </c>
    </row>
    <row r="71" spans="2:3" ht="6" customHeight="1" x14ac:dyDescent="0.35"/>
    <row r="72" spans="2:3" ht="43.5" x14ac:dyDescent="0.35">
      <c r="C72" s="21" t="s">
        <v>586</v>
      </c>
    </row>
    <row r="73" spans="2:3" ht="10" customHeight="1" x14ac:dyDescent="0.35"/>
    <row r="74" spans="2:3" ht="3" customHeight="1" x14ac:dyDescent="0.35">
      <c r="B74" s="23"/>
      <c r="C74" s="23"/>
    </row>
    <row r="75" spans="2:3" ht="12" customHeight="1" x14ac:dyDescent="0.35"/>
    <row r="76" spans="2:3" ht="26" customHeight="1" x14ac:dyDescent="0.35">
      <c r="B76" s="36" t="s">
        <v>587</v>
      </c>
    </row>
    <row r="77" spans="2:3" ht="8" customHeight="1" x14ac:dyDescent="0.35"/>
    <row r="78" spans="2:3" ht="20" customHeight="1" x14ac:dyDescent="0.35">
      <c r="B78" s="29" t="s">
        <v>588</v>
      </c>
      <c r="C78" s="37" t="s">
        <v>589</v>
      </c>
    </row>
    <row r="79" spans="2:3" ht="116" x14ac:dyDescent="0.35">
      <c r="C79" s="21" t="s">
        <v>590</v>
      </c>
    </row>
    <row r="80" spans="2:3" ht="10" customHeight="1" x14ac:dyDescent="0.35"/>
    <row r="81" spans="2:3" ht="20" customHeight="1" x14ac:dyDescent="0.35">
      <c r="B81" s="29" t="s">
        <v>591</v>
      </c>
      <c r="C81" s="37" t="s">
        <v>592</v>
      </c>
    </row>
    <row r="82" spans="2:3" ht="116" x14ac:dyDescent="0.35">
      <c r="C82" s="21" t="s">
        <v>593</v>
      </c>
    </row>
    <row r="83" spans="2:3" ht="10" customHeight="1" x14ac:dyDescent="0.35"/>
    <row r="84" spans="2:3" ht="20" customHeight="1" x14ac:dyDescent="0.35">
      <c r="B84" s="29" t="s">
        <v>594</v>
      </c>
      <c r="C84" s="37" t="s">
        <v>595</v>
      </c>
    </row>
    <row r="85" spans="2:3" ht="130.5" x14ac:dyDescent="0.35">
      <c r="C85" s="21" t="s">
        <v>596</v>
      </c>
    </row>
    <row r="86" spans="2:3" ht="10" customHeight="1" x14ac:dyDescent="0.35"/>
    <row r="87" spans="2:3" ht="20" customHeight="1" x14ac:dyDescent="0.35">
      <c r="B87" s="29" t="s">
        <v>597</v>
      </c>
      <c r="C87" s="37" t="s">
        <v>598</v>
      </c>
    </row>
    <row r="88" spans="2:3" ht="130.5" x14ac:dyDescent="0.35">
      <c r="C88" s="21" t="s">
        <v>599</v>
      </c>
    </row>
    <row r="89" spans="2:3" ht="10" customHeight="1" x14ac:dyDescent="0.35"/>
    <row r="90" spans="2:3" ht="20" customHeight="1" x14ac:dyDescent="0.35">
      <c r="B90" s="29" t="s">
        <v>600</v>
      </c>
      <c r="C90" s="37" t="s">
        <v>601</v>
      </c>
    </row>
    <row r="91" spans="2:3" ht="116" x14ac:dyDescent="0.35">
      <c r="C91" s="21" t="s">
        <v>602</v>
      </c>
    </row>
    <row r="92" spans="2:3" ht="10" customHeight="1" x14ac:dyDescent="0.35"/>
    <row r="93" spans="2:3" ht="20" customHeight="1" x14ac:dyDescent="0.35">
      <c r="B93" s="29" t="s">
        <v>603</v>
      </c>
      <c r="C93" s="37" t="s">
        <v>604</v>
      </c>
    </row>
    <row r="94" spans="2:3" ht="116" x14ac:dyDescent="0.35">
      <c r="C94" s="21" t="s">
        <v>605</v>
      </c>
    </row>
    <row r="95" spans="2:3" ht="10" customHeight="1" x14ac:dyDescent="0.35"/>
    <row r="96" spans="2:3" ht="20" customHeight="1" x14ac:dyDescent="0.35">
      <c r="B96" s="29" t="s">
        <v>606</v>
      </c>
      <c r="C96" s="37" t="s">
        <v>607</v>
      </c>
    </row>
    <row r="97" spans="2:3" ht="130.5" x14ac:dyDescent="0.35">
      <c r="C97" s="21" t="s">
        <v>608</v>
      </c>
    </row>
    <row r="98" spans="2:3" ht="10" customHeight="1" x14ac:dyDescent="0.35"/>
    <row r="99" spans="2:3" ht="20" customHeight="1" x14ac:dyDescent="0.35">
      <c r="B99" s="29" t="s">
        <v>609</v>
      </c>
      <c r="C99" s="37" t="s">
        <v>610</v>
      </c>
    </row>
    <row r="100" spans="2:3" ht="203" x14ac:dyDescent="0.35">
      <c r="C100" s="21" t="s">
        <v>611</v>
      </c>
    </row>
    <row r="101" spans="2:3" ht="10" customHeight="1" x14ac:dyDescent="0.35"/>
    <row r="104" spans="2:3" ht="32" customHeight="1" x14ac:dyDescent="0.35">
      <c r="B104" s="288" t="s">
        <v>528</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3243</v>
      </c>
      <c r="B1" s="230" t="s">
        <v>1</v>
      </c>
      <c r="C1" s="230" t="s">
        <v>772</v>
      </c>
      <c r="D1" s="230" t="s">
        <v>773</v>
      </c>
      <c r="E1" s="230" t="s">
        <v>778</v>
      </c>
      <c r="F1" s="230" t="s">
        <v>779</v>
      </c>
      <c r="G1" s="230" t="s">
        <v>780</v>
      </c>
      <c r="H1" s="230" t="s">
        <v>781</v>
      </c>
      <c r="I1" s="230" t="s">
        <v>782</v>
      </c>
      <c r="J1" s="230" t="s">
        <v>783</v>
      </c>
      <c r="K1" s="230" t="s">
        <v>784</v>
      </c>
      <c r="L1" s="230" t="s">
        <v>785</v>
      </c>
      <c r="M1" s="230" t="s">
        <v>786</v>
      </c>
      <c r="N1" s="230" t="s">
        <v>787</v>
      </c>
      <c r="O1" s="230" t="s">
        <v>788</v>
      </c>
      <c r="P1" s="230" t="s">
        <v>789</v>
      </c>
      <c r="Q1" s="230" t="s">
        <v>790</v>
      </c>
      <c r="R1" s="230" t="s">
        <v>791</v>
      </c>
      <c r="S1" s="230" t="s">
        <v>792</v>
      </c>
      <c r="T1" s="230" t="s">
        <v>793</v>
      </c>
      <c r="U1" s="230" t="s">
        <v>794</v>
      </c>
      <c r="V1" s="230" t="s">
        <v>795</v>
      </c>
      <c r="W1" s="230" t="s">
        <v>796</v>
      </c>
      <c r="X1" s="230" t="s">
        <v>797</v>
      </c>
      <c r="Y1" s="230" t="s">
        <v>798</v>
      </c>
      <c r="Z1" s="230" t="s">
        <v>799</v>
      </c>
      <c r="AA1" s="230" t="s">
        <v>800</v>
      </c>
      <c r="AB1" s="230" t="s">
        <v>801</v>
      </c>
      <c r="AC1" s="230" t="s">
        <v>802</v>
      </c>
      <c r="AD1" s="230" t="s">
        <v>803</v>
      </c>
      <c r="AE1" s="230" t="s">
        <v>804</v>
      </c>
      <c r="AF1" s="230" t="s">
        <v>805</v>
      </c>
      <c r="AG1" s="230" t="s">
        <v>806</v>
      </c>
      <c r="AH1" s="230" t="s">
        <v>807</v>
      </c>
      <c r="AI1" s="230" t="s">
        <v>808</v>
      </c>
      <c r="AJ1" s="230" t="s">
        <v>809</v>
      </c>
      <c r="AK1" s="230" t="s">
        <v>810</v>
      </c>
      <c r="AL1" s="230" t="s">
        <v>811</v>
      </c>
      <c r="AM1" s="230" t="s">
        <v>812</v>
      </c>
      <c r="AN1" s="230" t="s">
        <v>813</v>
      </c>
      <c r="AO1" s="230" t="s">
        <v>814</v>
      </c>
      <c r="AP1" s="230" t="s">
        <v>815</v>
      </c>
      <c r="AQ1" s="230" t="s">
        <v>816</v>
      </c>
      <c r="AR1" s="230" t="s">
        <v>817</v>
      </c>
      <c r="AS1" s="231" t="s">
        <v>818</v>
      </c>
    </row>
    <row r="2" spans="1:45" ht="60" customHeight="1" outlineLevel="1" x14ac:dyDescent="0.35">
      <c r="A2" s="223" t="s">
        <v>3244</v>
      </c>
      <c r="B2" s="210" t="s">
        <v>3245</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3244</v>
      </c>
      <c r="B3" s="211" t="s">
        <v>3246</v>
      </c>
      <c r="C3" s="212" t="s">
        <v>3247</v>
      </c>
      <c r="D3" s="214" t="s">
        <v>3248</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3244</v>
      </c>
      <c r="B4" s="211" t="s">
        <v>3249</v>
      </c>
      <c r="C4" s="212" t="s">
        <v>3250</v>
      </c>
      <c r="D4" s="214" t="s">
        <v>3251</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3244</v>
      </c>
      <c r="B5" s="211" t="s">
        <v>3252</v>
      </c>
      <c r="C5" s="212" t="s">
        <v>3253</v>
      </c>
      <c r="D5" s="214" t="s">
        <v>3254</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3244</v>
      </c>
      <c r="B6" s="211" t="s">
        <v>3255</v>
      </c>
      <c r="C6" s="212" t="s">
        <v>3256</v>
      </c>
      <c r="D6" s="214" t="s">
        <v>3257</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3244</v>
      </c>
      <c r="B7" s="211" t="s">
        <v>3258</v>
      </c>
      <c r="C7" s="212" t="s">
        <v>3259</v>
      </c>
      <c r="D7" s="214" t="s">
        <v>3260</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3244</v>
      </c>
      <c r="B8" s="211" t="s">
        <v>3261</v>
      </c>
      <c r="C8" s="212" t="s">
        <v>3262</v>
      </c>
      <c r="D8" s="214" t="s">
        <v>3263</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3244</v>
      </c>
      <c r="B9" s="211" t="s">
        <v>3264</v>
      </c>
      <c r="C9" s="212" t="s">
        <v>3265</v>
      </c>
      <c r="D9" s="214" t="s">
        <v>3266</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3244</v>
      </c>
      <c r="B10" s="211" t="s">
        <v>3267</v>
      </c>
      <c r="C10" s="212" t="s">
        <v>3268</v>
      </c>
      <c r="D10" s="214" t="s">
        <v>3269</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3244</v>
      </c>
      <c r="B11" s="211" t="s">
        <v>3270</v>
      </c>
      <c r="C11" s="212" t="s">
        <v>3271</v>
      </c>
      <c r="D11" s="214" t="s">
        <v>3272</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3244</v>
      </c>
      <c r="B12" s="211" t="s">
        <v>3273</v>
      </c>
      <c r="C12" s="212" t="s">
        <v>3274</v>
      </c>
      <c r="D12" s="214" t="s">
        <v>3275</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3244</v>
      </c>
      <c r="B13" s="211" t="s">
        <v>3276</v>
      </c>
      <c r="C13" s="212" t="s">
        <v>3277</v>
      </c>
      <c r="D13" s="214" t="s">
        <v>3278</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3244</v>
      </c>
      <c r="B14" s="211" t="s">
        <v>3279</v>
      </c>
      <c r="C14" s="212" t="s">
        <v>3280</v>
      </c>
      <c r="D14" s="214" t="s">
        <v>3281</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3244</v>
      </c>
      <c r="B15" s="211" t="s">
        <v>3282</v>
      </c>
      <c r="C15" s="212" t="s">
        <v>3283</v>
      </c>
      <c r="D15" s="214" t="s">
        <v>3284</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3244</v>
      </c>
      <c r="B16" s="211" t="s">
        <v>3285</v>
      </c>
      <c r="C16" s="212" t="s">
        <v>3286</v>
      </c>
      <c r="D16" s="214" t="s">
        <v>3287</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3244</v>
      </c>
      <c r="B17" s="211" t="s">
        <v>3288</v>
      </c>
      <c r="C17" s="212" t="s">
        <v>3289</v>
      </c>
      <c r="D17" s="214" t="s">
        <v>3290</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3244</v>
      </c>
      <c r="B18" s="211" t="s">
        <v>3291</v>
      </c>
      <c r="C18" s="212" t="s">
        <v>3292</v>
      </c>
      <c r="D18" s="214" t="s">
        <v>3293</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3244</v>
      </c>
      <c r="B19" s="211" t="s">
        <v>3294</v>
      </c>
      <c r="C19" s="212" t="s">
        <v>3295</v>
      </c>
      <c r="D19" s="214" t="s">
        <v>3296</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3244</v>
      </c>
      <c r="B20" s="211" t="s">
        <v>3297</v>
      </c>
      <c r="C20" s="212" t="s">
        <v>3298</v>
      </c>
      <c r="D20" s="214" t="s">
        <v>3299</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3244</v>
      </c>
      <c r="B21" s="211" t="s">
        <v>3300</v>
      </c>
      <c r="C21" s="212" t="s">
        <v>3301</v>
      </c>
      <c r="D21" s="214" t="s">
        <v>3302</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3244</v>
      </c>
      <c r="B22" s="211" t="s">
        <v>3303</v>
      </c>
      <c r="C22" s="212" t="s">
        <v>3304</v>
      </c>
      <c r="D22" s="214" t="s">
        <v>3305</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3244</v>
      </c>
      <c r="B23" s="211" t="s">
        <v>3306</v>
      </c>
      <c r="C23" s="212" t="s">
        <v>3307</v>
      </c>
      <c r="D23" s="214" t="s">
        <v>3308</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3244</v>
      </c>
      <c r="B24" s="211" t="s">
        <v>3309</v>
      </c>
      <c r="C24" s="212" t="s">
        <v>3310</v>
      </c>
      <c r="D24" s="214" t="s">
        <v>3311</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3244</v>
      </c>
      <c r="B25" s="211" t="s">
        <v>3312</v>
      </c>
      <c r="C25" s="212" t="s">
        <v>3313</v>
      </c>
      <c r="D25" s="214" t="s">
        <v>3314</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3244</v>
      </c>
      <c r="B26" s="211" t="s">
        <v>3315</v>
      </c>
      <c r="C26" s="212" t="s">
        <v>3316</v>
      </c>
      <c r="D26" s="214" t="s">
        <v>3317</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3244</v>
      </c>
      <c r="B27" s="211" t="s">
        <v>3318</v>
      </c>
      <c r="C27" s="212" t="s">
        <v>3319</v>
      </c>
      <c r="D27" s="214" t="s">
        <v>3320</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3244</v>
      </c>
      <c r="B28" s="211" t="s">
        <v>3321</v>
      </c>
      <c r="C28" s="212" t="s">
        <v>3322</v>
      </c>
      <c r="D28" s="214" t="s">
        <v>3323</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3244</v>
      </c>
      <c r="B29" s="211" t="s">
        <v>3324</v>
      </c>
      <c r="C29" s="212" t="s">
        <v>3325</v>
      </c>
      <c r="D29" s="214" t="s">
        <v>3326</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3244</v>
      </c>
      <c r="B30" s="211" t="s">
        <v>3327</v>
      </c>
      <c r="C30" s="212" t="s">
        <v>3328</v>
      </c>
      <c r="D30" s="214" t="s">
        <v>3329</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3244</v>
      </c>
      <c r="B31" s="211" t="s">
        <v>3330</v>
      </c>
      <c r="C31" s="212" t="s">
        <v>3331</v>
      </c>
      <c r="D31" s="214" t="s">
        <v>3332</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3244</v>
      </c>
      <c r="B32" s="211" t="s">
        <v>3333</v>
      </c>
      <c r="C32" s="212" t="s">
        <v>3334</v>
      </c>
      <c r="D32" s="214" t="s">
        <v>3335</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3244</v>
      </c>
      <c r="B33" s="211" t="s">
        <v>3336</v>
      </c>
      <c r="C33" s="212" t="s">
        <v>3337</v>
      </c>
      <c r="D33" s="214" t="s">
        <v>3338</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3244</v>
      </c>
      <c r="B34" s="211" t="s">
        <v>3339</v>
      </c>
      <c r="C34" s="212" t="s">
        <v>3340</v>
      </c>
      <c r="D34" s="214" t="s">
        <v>3341</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3244</v>
      </c>
      <c r="B35" s="211" t="s">
        <v>3342</v>
      </c>
      <c r="C35" s="212" t="s">
        <v>3343</v>
      </c>
      <c r="D35" s="214" t="s">
        <v>3344</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3244</v>
      </c>
      <c r="B36" s="211" t="s">
        <v>3345</v>
      </c>
      <c r="C36" s="212" t="s">
        <v>3346</v>
      </c>
      <c r="D36" s="214" t="s">
        <v>3347</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3244</v>
      </c>
      <c r="B37" s="211" t="s">
        <v>3348</v>
      </c>
      <c r="C37" s="212" t="s">
        <v>3349</v>
      </c>
      <c r="D37" s="214" t="s">
        <v>3350</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3244</v>
      </c>
      <c r="B38" s="211" t="s">
        <v>3351</v>
      </c>
      <c r="C38" s="212" t="s">
        <v>3352</v>
      </c>
      <c r="D38" s="214" t="s">
        <v>3353</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3244</v>
      </c>
      <c r="B39" s="211" t="s">
        <v>3354</v>
      </c>
      <c r="C39" s="212" t="s">
        <v>3355</v>
      </c>
      <c r="D39" s="214" t="s">
        <v>3356</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3357</v>
      </c>
      <c r="B40" s="210" t="s">
        <v>3358</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3357</v>
      </c>
      <c r="B41" s="211" t="s">
        <v>3359</v>
      </c>
      <c r="C41" s="212" t="s">
        <v>3360</v>
      </c>
      <c r="D41" s="214" t="s">
        <v>3361</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3357</v>
      </c>
      <c r="B42" s="211" t="s">
        <v>3362</v>
      </c>
      <c r="C42" s="212" t="s">
        <v>3363</v>
      </c>
      <c r="D42" s="214" t="s">
        <v>3364</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3357</v>
      </c>
      <c r="B43" s="211" t="s">
        <v>3365</v>
      </c>
      <c r="C43" s="212" t="s">
        <v>3366</v>
      </c>
      <c r="D43" s="214" t="s">
        <v>3367</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3357</v>
      </c>
      <c r="B44" s="211" t="s">
        <v>3368</v>
      </c>
      <c r="C44" s="212" t="s">
        <v>3369</v>
      </c>
      <c r="D44" s="214" t="s">
        <v>3370</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3357</v>
      </c>
      <c r="B45" s="211" t="s">
        <v>3371</v>
      </c>
      <c r="C45" s="212" t="s">
        <v>3372</v>
      </c>
      <c r="D45" s="214" t="s">
        <v>3373</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3357</v>
      </c>
      <c r="B46" s="211" t="s">
        <v>3374</v>
      </c>
      <c r="C46" s="212" t="s">
        <v>3375</v>
      </c>
      <c r="D46" s="214" t="s">
        <v>3376</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3357</v>
      </c>
      <c r="B47" s="211" t="s">
        <v>3377</v>
      </c>
      <c r="C47" s="212" t="s">
        <v>3378</v>
      </c>
      <c r="D47" s="214" t="s">
        <v>3379</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3357</v>
      </c>
      <c r="B48" s="211" t="s">
        <v>3380</v>
      </c>
      <c r="C48" s="212" t="s">
        <v>3381</v>
      </c>
      <c r="D48" s="214" t="s">
        <v>3382</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3383</v>
      </c>
      <c r="B49" s="210" t="s">
        <v>3384</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3383</v>
      </c>
      <c r="B50" s="211" t="s">
        <v>3385</v>
      </c>
      <c r="C50" s="212" t="s">
        <v>3386</v>
      </c>
      <c r="D50" s="214" t="s">
        <v>3387</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3383</v>
      </c>
      <c r="B51" s="211" t="s">
        <v>3388</v>
      </c>
      <c r="C51" s="212" t="s">
        <v>3389</v>
      </c>
      <c r="D51" s="214" t="s">
        <v>3390</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3383</v>
      </c>
      <c r="B52" s="211" t="s">
        <v>3391</v>
      </c>
      <c r="C52" s="212" t="s">
        <v>3392</v>
      </c>
      <c r="D52" s="214" t="s">
        <v>3393</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3383</v>
      </c>
      <c r="B53" s="211" t="s">
        <v>3394</v>
      </c>
      <c r="C53" s="212" t="s">
        <v>3395</v>
      </c>
      <c r="D53" s="214" t="s">
        <v>3396</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3383</v>
      </c>
      <c r="B54" s="211" t="s">
        <v>3397</v>
      </c>
      <c r="C54" s="212" t="s">
        <v>3398</v>
      </c>
      <c r="D54" s="214" t="s">
        <v>3399</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3383</v>
      </c>
      <c r="B55" s="211" t="s">
        <v>3400</v>
      </c>
      <c r="C55" s="212" t="s">
        <v>3401</v>
      </c>
      <c r="D55" s="214" t="s">
        <v>3402</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3383</v>
      </c>
      <c r="B56" s="211" t="s">
        <v>3403</v>
      </c>
      <c r="C56" s="212" t="s">
        <v>3404</v>
      </c>
      <c r="D56" s="214" t="s">
        <v>3405</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3383</v>
      </c>
      <c r="B57" s="211" t="s">
        <v>3406</v>
      </c>
      <c r="C57" s="212" t="s">
        <v>3407</v>
      </c>
      <c r="D57" s="214" t="s">
        <v>3408</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3383</v>
      </c>
      <c r="B58" s="211" t="s">
        <v>3409</v>
      </c>
      <c r="C58" s="212" t="s">
        <v>3410</v>
      </c>
      <c r="D58" s="214" t="s">
        <v>3411</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3383</v>
      </c>
      <c r="B59" s="211" t="s">
        <v>3412</v>
      </c>
      <c r="C59" s="212" t="s">
        <v>3413</v>
      </c>
      <c r="D59" s="214" t="s">
        <v>3414</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3383</v>
      </c>
      <c r="B60" s="211" t="s">
        <v>3415</v>
      </c>
      <c r="C60" s="212" t="s">
        <v>3416</v>
      </c>
      <c r="D60" s="214" t="s">
        <v>3417</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3383</v>
      </c>
      <c r="B61" s="211" t="s">
        <v>3418</v>
      </c>
      <c r="C61" s="212" t="s">
        <v>3419</v>
      </c>
      <c r="D61" s="214" t="s">
        <v>3420</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3383</v>
      </c>
      <c r="B62" s="211" t="s">
        <v>3421</v>
      </c>
      <c r="C62" s="212" t="s">
        <v>3422</v>
      </c>
      <c r="D62" s="214" t="s">
        <v>3423</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3383</v>
      </c>
      <c r="B63" s="211" t="s">
        <v>3424</v>
      </c>
      <c r="C63" s="212" t="s">
        <v>3425</v>
      </c>
      <c r="D63" s="214" t="s">
        <v>3426</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3427</v>
      </c>
      <c r="B64" s="210" t="s">
        <v>3428</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3427</v>
      </c>
      <c r="B65" s="211" t="s">
        <v>3429</v>
      </c>
      <c r="C65" s="212" t="s">
        <v>3430</v>
      </c>
      <c r="D65" s="214" t="s">
        <v>3431</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3427</v>
      </c>
      <c r="B66" s="211" t="s">
        <v>3432</v>
      </c>
      <c r="C66" s="212" t="s">
        <v>3433</v>
      </c>
      <c r="D66" s="214" t="s">
        <v>3434</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3427</v>
      </c>
      <c r="B67" s="211" t="s">
        <v>3435</v>
      </c>
      <c r="C67" s="212" t="s">
        <v>3436</v>
      </c>
      <c r="D67" s="214" t="s">
        <v>3437</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3427</v>
      </c>
      <c r="B68" s="211" t="s">
        <v>3438</v>
      </c>
      <c r="C68" s="212" t="s">
        <v>3439</v>
      </c>
      <c r="D68" s="214" t="s">
        <v>3440</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3427</v>
      </c>
      <c r="B69" s="211" t="s">
        <v>3441</v>
      </c>
      <c r="C69" s="212" t="s">
        <v>3442</v>
      </c>
      <c r="D69" s="214" t="s">
        <v>3443</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3427</v>
      </c>
      <c r="B70" s="211" t="s">
        <v>3444</v>
      </c>
      <c r="C70" s="212" t="s">
        <v>3445</v>
      </c>
      <c r="D70" s="214" t="s">
        <v>3446</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3427</v>
      </c>
      <c r="B71" s="211" t="s">
        <v>3447</v>
      </c>
      <c r="C71" s="212" t="s">
        <v>3448</v>
      </c>
      <c r="D71" s="214" t="s">
        <v>3449</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3427</v>
      </c>
      <c r="B72" s="211" t="s">
        <v>3450</v>
      </c>
      <c r="C72" s="212" t="s">
        <v>3451</v>
      </c>
      <c r="D72" s="214" t="s">
        <v>3452</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3427</v>
      </c>
      <c r="B73" s="211" t="s">
        <v>3453</v>
      </c>
      <c r="C73" s="212" t="s">
        <v>3454</v>
      </c>
      <c r="D73" s="214" t="s">
        <v>3455</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3427</v>
      </c>
      <c r="B74" s="211" t="s">
        <v>3456</v>
      </c>
      <c r="C74" s="212" t="s">
        <v>3457</v>
      </c>
      <c r="D74" s="214" t="s">
        <v>3458</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3427</v>
      </c>
      <c r="B75" s="211" t="s">
        <v>3459</v>
      </c>
      <c r="C75" s="212" t="s">
        <v>3460</v>
      </c>
      <c r="D75" s="214" t="s">
        <v>3461</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3427</v>
      </c>
      <c r="B76" s="211" t="s">
        <v>3462</v>
      </c>
      <c r="C76" s="212" t="s">
        <v>3463</v>
      </c>
      <c r="D76" s="214" t="s">
        <v>3464</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3427</v>
      </c>
      <c r="B77" s="211" t="s">
        <v>3465</v>
      </c>
      <c r="C77" s="212" t="s">
        <v>3466</v>
      </c>
      <c r="D77" s="214" t="s">
        <v>3467</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3427</v>
      </c>
      <c r="B78" s="211" t="s">
        <v>3468</v>
      </c>
      <c r="C78" s="212" t="s">
        <v>3469</v>
      </c>
      <c r="D78" s="214" t="s">
        <v>3470</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3427</v>
      </c>
      <c r="B79" s="211" t="s">
        <v>3471</v>
      </c>
      <c r="C79" s="212" t="s">
        <v>3472</v>
      </c>
      <c r="D79" s="214" t="s">
        <v>3473</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3427</v>
      </c>
      <c r="B80" s="211" t="s">
        <v>3474</v>
      </c>
      <c r="C80" s="212" t="s">
        <v>3475</v>
      </c>
      <c r="D80" s="214" t="s">
        <v>3476</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3427</v>
      </c>
      <c r="B81" s="211" t="s">
        <v>3477</v>
      </c>
      <c r="C81" s="212" t="s">
        <v>3478</v>
      </c>
      <c r="D81" s="214" t="s">
        <v>3479</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3427</v>
      </c>
      <c r="B82" s="211" t="s">
        <v>3480</v>
      </c>
      <c r="C82" s="212" t="s">
        <v>3481</v>
      </c>
      <c r="D82" s="214" t="s">
        <v>3482</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3427</v>
      </c>
      <c r="B83" s="211" t="s">
        <v>3483</v>
      </c>
      <c r="C83" s="212" t="s">
        <v>3484</v>
      </c>
      <c r="D83" s="214" t="s">
        <v>3485</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3427</v>
      </c>
      <c r="B84" s="211" t="s">
        <v>3486</v>
      </c>
      <c r="C84" s="212" t="s">
        <v>3487</v>
      </c>
      <c r="D84" s="214" t="s">
        <v>3488</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3427</v>
      </c>
      <c r="B85" s="211" t="s">
        <v>3489</v>
      </c>
      <c r="C85" s="212" t="s">
        <v>3490</v>
      </c>
      <c r="D85" s="214" t="s">
        <v>3491</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3427</v>
      </c>
      <c r="B86" s="211" t="s">
        <v>3492</v>
      </c>
      <c r="C86" s="212" t="s">
        <v>3493</v>
      </c>
      <c r="D86" s="214" t="s">
        <v>3494</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3427</v>
      </c>
      <c r="B87" s="211" t="s">
        <v>3495</v>
      </c>
      <c r="C87" s="212" t="s">
        <v>3496</v>
      </c>
      <c r="D87" s="214" t="s">
        <v>3497</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3427</v>
      </c>
      <c r="B88" s="211" t="s">
        <v>3498</v>
      </c>
      <c r="C88" s="212" t="s">
        <v>3499</v>
      </c>
      <c r="D88" s="214" t="s">
        <v>3500</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3427</v>
      </c>
      <c r="B89" s="211" t="s">
        <v>3501</v>
      </c>
      <c r="C89" s="212" t="s">
        <v>3502</v>
      </c>
      <c r="D89" s="214" t="s">
        <v>3503</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3427</v>
      </c>
      <c r="B90" s="211" t="s">
        <v>3504</v>
      </c>
      <c r="C90" s="212" t="s">
        <v>3505</v>
      </c>
      <c r="D90" s="214" t="s">
        <v>3506</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3427</v>
      </c>
      <c r="B91" s="211" t="s">
        <v>3507</v>
      </c>
      <c r="C91" s="212" t="s">
        <v>3508</v>
      </c>
      <c r="D91" s="214" t="s">
        <v>3509</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3427</v>
      </c>
      <c r="B92" s="211" t="s">
        <v>3510</v>
      </c>
      <c r="C92" s="212" t="s">
        <v>3511</v>
      </c>
      <c r="D92" s="214" t="s">
        <v>3512</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3427</v>
      </c>
      <c r="B93" s="211" t="s">
        <v>3513</v>
      </c>
      <c r="C93" s="212" t="s">
        <v>3514</v>
      </c>
      <c r="D93" s="214" t="s">
        <v>3515</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3427</v>
      </c>
      <c r="B94" s="211" t="s">
        <v>3516</v>
      </c>
      <c r="C94" s="212" t="s">
        <v>3517</v>
      </c>
      <c r="D94" s="214" t="s">
        <v>3518</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3427</v>
      </c>
      <c r="B95" s="211" t="s">
        <v>3519</v>
      </c>
      <c r="C95" s="212" t="s">
        <v>3520</v>
      </c>
      <c r="D95" s="214" t="s">
        <v>3521</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3427</v>
      </c>
      <c r="B96" s="211" t="s">
        <v>3522</v>
      </c>
      <c r="C96" s="212" t="s">
        <v>3523</v>
      </c>
      <c r="D96" s="214" t="s">
        <v>3524</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3427</v>
      </c>
      <c r="B97" s="211" t="s">
        <v>3525</v>
      </c>
      <c r="C97" s="212" t="s">
        <v>3526</v>
      </c>
      <c r="D97" s="214" t="s">
        <v>3527</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3427</v>
      </c>
      <c r="B98" s="218" t="s">
        <v>3528</v>
      </c>
      <c r="C98" s="219" t="s">
        <v>3529</v>
      </c>
      <c r="D98" s="220" t="s">
        <v>3530</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528</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IFERROR(INDEX('Recommendations'!$I$2:$I$86, MATCH(F2,'Recommendations'!$B$2:$B$86,0))="Implemented", FALSE))</xm:f>
            <x14:dxf>
              <font>
                <color rgb="FF000000"/>
              </font>
              <fill>
                <patternFill>
                  <bgColor rgb="FF3C7D22"/>
                </patternFill>
              </fill>
            </x14:dxf>
          </x14:cfRule>
          <x14:cfRule type="expression" priority="2" id="{00000000-000E-0000-0900-000002000000}">
            <xm:f>AND(F2&lt;&gt;"", IFERROR(INDEX('Recommendations'!$I$2:$I$86, MATCH(F2,'Recommendations'!$B$2:$B$86,0))="Compensated", FALSE))</xm:f>
            <x14:dxf>
              <font>
                <color rgb="FF000000"/>
              </font>
              <fill>
                <patternFill>
                  <bgColor rgb="FFC6E0B4"/>
                </patternFill>
              </fill>
            </x14:dxf>
          </x14:cfRule>
          <x14:cfRule type="expression" priority="3" id="{00000000-000E-0000-0900-000003000000}">
            <xm:f>AND(F2&lt;&gt;"", IFERROR(INDEX('Recommendations'!$I$2:$I$86, MATCH(F2,'Recommendations'!$B$2:$B$86,0))="Testing", FALSE))</xm:f>
            <x14:dxf>
              <font>
                <color rgb="FF000000"/>
              </font>
              <fill>
                <patternFill>
                  <bgColor rgb="FFFFC000"/>
                </patternFill>
              </fill>
            </x14:dxf>
          </x14:cfRule>
          <x14:cfRule type="expression" priority="4" id="{00000000-000E-0000-0900-000004000000}">
            <xm:f>AND(F2&lt;&gt;"", IFERROR(INDEX('Recommendations'!$I$2:$I$86, MATCH(F2,'Recommendations'!$B$2:$B$86,0))="Failed", FALSE))</xm:f>
            <x14:dxf>
              <font>
                <color rgb="FF000000"/>
              </font>
              <fill>
                <patternFill>
                  <bgColor rgb="FFD82891"/>
                </patternFill>
              </fill>
            </x14:dxf>
          </x14:cfRule>
          <x14:cfRule type="expression" priority="5" id="{00000000-000E-0000-0900-000005000000}">
            <xm:f>AND(F2&lt;&gt;"", IFERROR(INDEX('Recommendations'!$I$2:$I$86, MATCH(F2,'Recommendations'!$B$2:$B$86,0))="Risk Accepted", FALSE))</xm:f>
            <x14:dxf>
              <font>
                <color rgb="FF000000"/>
              </font>
              <fill>
                <patternFill>
                  <bgColor rgb="FFD9D9D9"/>
                </patternFill>
              </fill>
            </x14:dxf>
          </x14:cfRule>
          <x14:cfRule type="expression" priority="6" id="{00000000-000E-0000-0900-000006000000}">
            <xm:f>AND(F2&lt;&gt;"", IFERROR(INDEX('Recommendations'!$I$2:$I$86, MATCH(F2,'Recommendations'!$B$2:$B$86,0))="N/A",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3531</v>
      </c>
      <c r="C1" s="253" t="s">
        <v>3532</v>
      </c>
      <c r="D1" s="253" t="s">
        <v>3533</v>
      </c>
      <c r="E1" s="253" t="s">
        <v>3534</v>
      </c>
      <c r="F1" s="253" t="s">
        <v>2360</v>
      </c>
      <c r="G1" s="253" t="s">
        <v>3535</v>
      </c>
      <c r="H1" s="253" t="s">
        <v>3536</v>
      </c>
      <c r="I1" s="253" t="s">
        <v>3537</v>
      </c>
      <c r="J1" s="253" t="s">
        <v>13</v>
      </c>
      <c r="K1" s="253" t="s">
        <v>778</v>
      </c>
      <c r="L1" s="253" t="s">
        <v>779</v>
      </c>
      <c r="M1" s="253" t="s">
        <v>780</v>
      </c>
      <c r="N1" s="253" t="s">
        <v>781</v>
      </c>
      <c r="O1" s="253" t="s">
        <v>782</v>
      </c>
      <c r="P1" s="253" t="s">
        <v>783</v>
      </c>
      <c r="Q1" s="253" t="s">
        <v>784</v>
      </c>
      <c r="R1" s="253" t="s">
        <v>785</v>
      </c>
      <c r="S1" s="253" t="s">
        <v>786</v>
      </c>
      <c r="T1" s="253" t="s">
        <v>787</v>
      </c>
      <c r="U1" s="253" t="s">
        <v>788</v>
      </c>
      <c r="V1" s="253" t="s">
        <v>789</v>
      </c>
      <c r="W1" s="253" t="s">
        <v>790</v>
      </c>
      <c r="X1" s="253" t="s">
        <v>791</v>
      </c>
      <c r="Y1" s="253" t="s">
        <v>792</v>
      </c>
      <c r="Z1" s="253" t="s">
        <v>793</v>
      </c>
      <c r="AA1" s="253" t="s">
        <v>794</v>
      </c>
      <c r="AB1" s="253" t="s">
        <v>795</v>
      </c>
      <c r="AC1" s="253" t="s">
        <v>796</v>
      </c>
      <c r="AD1" s="253" t="s">
        <v>797</v>
      </c>
      <c r="AE1" s="253" t="s">
        <v>798</v>
      </c>
      <c r="AF1" s="253" t="s">
        <v>799</v>
      </c>
      <c r="AG1" s="253" t="s">
        <v>800</v>
      </c>
      <c r="AH1" s="253" t="s">
        <v>801</v>
      </c>
      <c r="AI1" s="253" t="s">
        <v>802</v>
      </c>
      <c r="AJ1" s="253" t="s">
        <v>803</v>
      </c>
      <c r="AK1" s="253" t="s">
        <v>804</v>
      </c>
      <c r="AL1" s="253" t="s">
        <v>805</v>
      </c>
      <c r="AM1" s="253" t="s">
        <v>806</v>
      </c>
      <c r="AN1" s="253" t="s">
        <v>807</v>
      </c>
      <c r="AO1" s="253" t="s">
        <v>808</v>
      </c>
      <c r="AP1" s="253" t="s">
        <v>809</v>
      </c>
      <c r="AQ1" s="253" t="s">
        <v>810</v>
      </c>
      <c r="AR1" s="253" t="s">
        <v>811</v>
      </c>
      <c r="AS1" s="253" t="s">
        <v>812</v>
      </c>
      <c r="AT1" s="253" t="s">
        <v>813</v>
      </c>
      <c r="AU1" s="253" t="s">
        <v>814</v>
      </c>
      <c r="AV1" s="253" t="s">
        <v>815</v>
      </c>
      <c r="AW1" s="253" t="s">
        <v>816</v>
      </c>
      <c r="AX1" s="253" t="s">
        <v>817</v>
      </c>
      <c r="AY1" s="254" t="s">
        <v>818</v>
      </c>
    </row>
    <row r="2" spans="1:51" ht="60" customHeight="1" outlineLevel="1" x14ac:dyDescent="0.35">
      <c r="A2" s="244" t="s">
        <v>3538</v>
      </c>
      <c r="B2" s="232" t="s">
        <v>3539</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18</v>
      </c>
      <c r="B3" s="233" t="s">
        <v>3540</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3541</v>
      </c>
      <c r="B4" s="234" t="s">
        <v>3542</v>
      </c>
      <c r="C4" s="234" t="s">
        <v>3543</v>
      </c>
      <c r="D4" s="234" t="s">
        <v>3544</v>
      </c>
      <c r="E4" s="234" t="s">
        <v>3545</v>
      </c>
      <c r="F4" s="234" t="s">
        <v>25</v>
      </c>
      <c r="G4" s="234" t="s">
        <v>25</v>
      </c>
      <c r="H4" s="234" t="s">
        <v>3546</v>
      </c>
      <c r="I4" s="234" t="s">
        <v>25</v>
      </c>
      <c r="J4" s="234" t="s">
        <v>3547</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3548</v>
      </c>
      <c r="B5" s="234" t="s">
        <v>3549</v>
      </c>
      <c r="C5" s="234" t="s">
        <v>3550</v>
      </c>
      <c r="D5" s="234" t="s">
        <v>3551</v>
      </c>
      <c r="E5" s="234" t="s">
        <v>3552</v>
      </c>
      <c r="F5" s="234" t="s">
        <v>3553</v>
      </c>
      <c r="G5" s="234" t="s">
        <v>25</v>
      </c>
      <c r="H5" s="234" t="s">
        <v>3554</v>
      </c>
      <c r="I5" s="234" t="s">
        <v>25</v>
      </c>
      <c r="J5" s="234" t="s">
        <v>3555</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29</v>
      </c>
      <c r="B6" s="233" t="s">
        <v>3556</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3557</v>
      </c>
      <c r="B7" s="234" t="s">
        <v>3558</v>
      </c>
      <c r="C7" s="234" t="s">
        <v>3559</v>
      </c>
      <c r="D7" s="234" t="s">
        <v>3560</v>
      </c>
      <c r="E7" s="234" t="s">
        <v>3552</v>
      </c>
      <c r="F7" s="234" t="s">
        <v>3561</v>
      </c>
      <c r="G7" s="234" t="s">
        <v>25</v>
      </c>
      <c r="H7" s="234" t="s">
        <v>3562</v>
      </c>
      <c r="I7" s="234" t="s">
        <v>25</v>
      </c>
      <c r="J7" s="234" t="s">
        <v>3563</v>
      </c>
      <c r="K7" s="237">
        <f>IF(COUNTIF(L7:AY7,"&lt;&gt;")=0,"",SUMPRODUCT(((Recommendations[ImplStatus]="Implemented")+(Recommendations[ImplStatus]="Compensated"))*ISNUMBER(MATCH(Recommendations[Id],L7:AY7,0)))/COUNTIF(L7:AY7,"&lt;&gt;"))</f>
        <v>0</v>
      </c>
      <c r="L7" s="240" t="s">
        <v>273</v>
      </c>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3564</v>
      </c>
      <c r="B8" s="234" t="s">
        <v>3565</v>
      </c>
      <c r="C8" s="234" t="s">
        <v>3566</v>
      </c>
      <c r="D8" s="234" t="s">
        <v>3567</v>
      </c>
      <c r="E8" s="234" t="s">
        <v>25</v>
      </c>
      <c r="F8" s="234" t="s">
        <v>25</v>
      </c>
      <c r="G8" s="234" t="s">
        <v>25</v>
      </c>
      <c r="H8" s="234" t="s">
        <v>3568</v>
      </c>
      <c r="I8" s="234" t="s">
        <v>3569</v>
      </c>
      <c r="J8" s="234" t="s">
        <v>3570</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3571</v>
      </c>
      <c r="B9" s="234" t="s">
        <v>3572</v>
      </c>
      <c r="C9" s="234" t="s">
        <v>3573</v>
      </c>
      <c r="D9" s="234" t="s">
        <v>3574</v>
      </c>
      <c r="E9" s="234" t="s">
        <v>25</v>
      </c>
      <c r="F9" s="234" t="s">
        <v>25</v>
      </c>
      <c r="G9" s="234" t="s">
        <v>25</v>
      </c>
      <c r="H9" s="234" t="s">
        <v>3575</v>
      </c>
      <c r="I9" s="234" t="s">
        <v>3576</v>
      </c>
      <c r="J9" s="234" t="s">
        <v>3577</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3578</v>
      </c>
      <c r="B10" s="234" t="s">
        <v>3579</v>
      </c>
      <c r="C10" s="234" t="s">
        <v>3580</v>
      </c>
      <c r="D10" s="234" t="s">
        <v>3581</v>
      </c>
      <c r="E10" s="234" t="s">
        <v>25</v>
      </c>
      <c r="F10" s="234" t="s">
        <v>25</v>
      </c>
      <c r="G10" s="234" t="s">
        <v>25</v>
      </c>
      <c r="H10" s="234" t="s">
        <v>3582</v>
      </c>
      <c r="I10" s="234" t="s">
        <v>3583</v>
      </c>
      <c r="J10" s="234" t="s">
        <v>3584</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3585</v>
      </c>
      <c r="B11" s="234" t="s">
        <v>3586</v>
      </c>
      <c r="C11" s="234" t="s">
        <v>3587</v>
      </c>
      <c r="D11" s="234" t="s">
        <v>3588</v>
      </c>
      <c r="E11" s="234" t="s">
        <v>25</v>
      </c>
      <c r="F11" s="234" t="s">
        <v>25</v>
      </c>
      <c r="G11" s="234" t="s">
        <v>25</v>
      </c>
      <c r="H11" s="234" t="s">
        <v>3589</v>
      </c>
      <c r="I11" s="234" t="s">
        <v>25</v>
      </c>
      <c r="J11" s="234" t="s">
        <v>3590</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3591</v>
      </c>
      <c r="B12" s="234" t="s">
        <v>3592</v>
      </c>
      <c r="C12" s="234" t="s">
        <v>3593</v>
      </c>
      <c r="D12" s="234" t="s">
        <v>3594</v>
      </c>
      <c r="E12" s="234" t="s">
        <v>25</v>
      </c>
      <c r="F12" s="234" t="s">
        <v>25</v>
      </c>
      <c r="G12" s="234" t="s">
        <v>3595</v>
      </c>
      <c r="H12" s="234" t="s">
        <v>3596</v>
      </c>
      <c r="I12" s="234" t="s">
        <v>25</v>
      </c>
      <c r="J12" s="234" t="s">
        <v>3597</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3598</v>
      </c>
      <c r="B13" s="234" t="s">
        <v>3599</v>
      </c>
      <c r="C13" s="234" t="s">
        <v>3600</v>
      </c>
      <c r="D13" s="234" t="s">
        <v>3601</v>
      </c>
      <c r="E13" s="234" t="s">
        <v>25</v>
      </c>
      <c r="F13" s="234" t="s">
        <v>25</v>
      </c>
      <c r="G13" s="234" t="s">
        <v>25</v>
      </c>
      <c r="H13" s="234" t="s">
        <v>3602</v>
      </c>
      <c r="I13" s="234" t="s">
        <v>25</v>
      </c>
      <c r="J13" s="234" t="s">
        <v>3603</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3604</v>
      </c>
      <c r="B14" s="234" t="s">
        <v>3605</v>
      </c>
      <c r="C14" s="234" t="s">
        <v>3606</v>
      </c>
      <c r="D14" s="234" t="s">
        <v>3607</v>
      </c>
      <c r="E14" s="234" t="s">
        <v>25</v>
      </c>
      <c r="F14" s="234" t="s">
        <v>3608</v>
      </c>
      <c r="G14" s="234" t="s">
        <v>25</v>
      </c>
      <c r="H14" s="234" t="s">
        <v>3609</v>
      </c>
      <c r="I14" s="234" t="s">
        <v>3610</v>
      </c>
      <c r="J14" s="234" t="s">
        <v>3611</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36</v>
      </c>
      <c r="B15" s="233" t="s">
        <v>3612</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3613</v>
      </c>
      <c r="B16" s="234" t="s">
        <v>3614</v>
      </c>
      <c r="C16" s="234" t="s">
        <v>3615</v>
      </c>
      <c r="D16" s="234" t="s">
        <v>3607</v>
      </c>
      <c r="E16" s="234" t="s">
        <v>25</v>
      </c>
      <c r="F16" s="234" t="s">
        <v>3616</v>
      </c>
      <c r="G16" s="234" t="s">
        <v>25</v>
      </c>
      <c r="H16" s="234" t="s">
        <v>3617</v>
      </c>
      <c r="I16" s="234" t="s">
        <v>25</v>
      </c>
      <c r="J16" s="234" t="s">
        <v>3618</v>
      </c>
      <c r="K16" s="237">
        <f>IF(COUNTIF(L16:AY16,"&lt;&gt;")=0,"",SUMPRODUCT(((Recommendations[ImplStatus]="Implemented")+(Recommendations[ImplStatus]="Compensated"))*ISNUMBER(MATCH(Recommendations[Id],L16:AY16,0)))/COUNTIF(L16:AY16,"&lt;&gt;"))</f>
        <v>0</v>
      </c>
      <c r="L16" s="240" t="s">
        <v>253</v>
      </c>
      <c r="M16" s="240" t="s">
        <v>267</v>
      </c>
      <c r="N16" s="240" t="s">
        <v>273</v>
      </c>
      <c r="O16" s="240" t="s">
        <v>291</v>
      </c>
      <c r="P16" s="240" t="s">
        <v>298</v>
      </c>
      <c r="Q16" s="240" t="s">
        <v>354</v>
      </c>
      <c r="R16" s="240" t="s">
        <v>380</v>
      </c>
      <c r="S16" s="240" t="s">
        <v>464</v>
      </c>
      <c r="T16" s="240" t="s">
        <v>475</v>
      </c>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3619</v>
      </c>
      <c r="B17" s="234" t="s">
        <v>3620</v>
      </c>
      <c r="C17" s="234" t="s">
        <v>3621</v>
      </c>
      <c r="D17" s="234" t="s">
        <v>3622</v>
      </c>
      <c r="E17" s="234" t="s">
        <v>25</v>
      </c>
      <c r="F17" s="234" t="s">
        <v>3616</v>
      </c>
      <c r="G17" s="234" t="s">
        <v>25</v>
      </c>
      <c r="H17" s="234" t="s">
        <v>3623</v>
      </c>
      <c r="I17" s="234" t="s">
        <v>25</v>
      </c>
      <c r="J17" s="234" t="s">
        <v>3624</v>
      </c>
      <c r="K17" s="237">
        <f>IF(COUNTIF(L17:AY17,"&lt;&gt;")=0,"",SUMPRODUCT(((Recommendations[ImplStatus]="Implemented")+(Recommendations[ImplStatus]="Compensated"))*ISNUMBER(MATCH(Recommendations[Id],L17:AY17,0)))/COUNTIF(L17:AY17,"&lt;&gt;"))</f>
        <v>0</v>
      </c>
      <c r="L17" s="240" t="s">
        <v>380</v>
      </c>
      <c r="M17" s="240" t="s">
        <v>475</v>
      </c>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3625</v>
      </c>
      <c r="B18" s="234" t="s">
        <v>3626</v>
      </c>
      <c r="C18" s="234" t="s">
        <v>3627</v>
      </c>
      <c r="D18" s="234" t="s">
        <v>25</v>
      </c>
      <c r="E18" s="234" t="s">
        <v>25</v>
      </c>
      <c r="F18" s="234" t="s">
        <v>25</v>
      </c>
      <c r="G18" s="234" t="s">
        <v>25</v>
      </c>
      <c r="H18" s="234" t="s">
        <v>3628</v>
      </c>
      <c r="I18" s="234" t="s">
        <v>25</v>
      </c>
      <c r="J18" s="234" t="s">
        <v>3629</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41</v>
      </c>
      <c r="B19" s="233" t="s">
        <v>3630</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3631</v>
      </c>
      <c r="B20" s="234" t="s">
        <v>3632</v>
      </c>
      <c r="C20" s="234" t="s">
        <v>3633</v>
      </c>
      <c r="D20" s="234" t="s">
        <v>3634</v>
      </c>
      <c r="E20" s="234" t="s">
        <v>25</v>
      </c>
      <c r="F20" s="234" t="s">
        <v>3635</v>
      </c>
      <c r="G20" s="234" t="s">
        <v>25</v>
      </c>
      <c r="H20" s="234" t="s">
        <v>3636</v>
      </c>
      <c r="I20" s="234" t="s">
        <v>25</v>
      </c>
      <c r="J20" s="234" t="s">
        <v>3637</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3638</v>
      </c>
      <c r="B21" s="234" t="s">
        <v>3639</v>
      </c>
      <c r="C21" s="234" t="s">
        <v>3640</v>
      </c>
      <c r="D21" s="234" t="s">
        <v>3641</v>
      </c>
      <c r="E21" s="234" t="s">
        <v>3642</v>
      </c>
      <c r="F21" s="234" t="s">
        <v>25</v>
      </c>
      <c r="G21" s="234" t="s">
        <v>25</v>
      </c>
      <c r="H21" s="234" t="s">
        <v>3643</v>
      </c>
      <c r="I21" s="234" t="s">
        <v>3644</v>
      </c>
      <c r="J21" s="234" t="s">
        <v>3645</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3646</v>
      </c>
      <c r="B22" s="234" t="s">
        <v>3647</v>
      </c>
      <c r="C22" s="234" t="s">
        <v>3648</v>
      </c>
      <c r="D22" s="234" t="s">
        <v>3649</v>
      </c>
      <c r="E22" s="234" t="s">
        <v>25</v>
      </c>
      <c r="F22" s="234" t="s">
        <v>3650</v>
      </c>
      <c r="G22" s="234" t="s">
        <v>25</v>
      </c>
      <c r="H22" s="234" t="s">
        <v>3651</v>
      </c>
      <c r="I22" s="234" t="s">
        <v>25</v>
      </c>
      <c r="J22" s="234" t="s">
        <v>3652</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3653</v>
      </c>
      <c r="B23" s="234" t="s">
        <v>3654</v>
      </c>
      <c r="C23" s="234" t="s">
        <v>3655</v>
      </c>
      <c r="D23" s="234" t="s">
        <v>3656</v>
      </c>
      <c r="E23" s="234" t="s">
        <v>25</v>
      </c>
      <c r="F23" s="234" t="s">
        <v>25</v>
      </c>
      <c r="G23" s="234" t="s">
        <v>25</v>
      </c>
      <c r="H23" s="234" t="s">
        <v>3657</v>
      </c>
      <c r="I23" s="234" t="s">
        <v>3658</v>
      </c>
      <c r="J23" s="234" t="s">
        <v>3659</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3660</v>
      </c>
      <c r="B24" s="234" t="s">
        <v>3661</v>
      </c>
      <c r="C24" s="234" t="s">
        <v>3662</v>
      </c>
      <c r="D24" s="234" t="s">
        <v>3656</v>
      </c>
      <c r="E24" s="234" t="s">
        <v>25</v>
      </c>
      <c r="F24" s="234" t="s">
        <v>3663</v>
      </c>
      <c r="G24" s="234" t="s">
        <v>25</v>
      </c>
      <c r="H24" s="234" t="s">
        <v>3664</v>
      </c>
      <c r="I24" s="234" t="s">
        <v>25</v>
      </c>
      <c r="J24" s="234" t="s">
        <v>3665</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48</v>
      </c>
      <c r="B25" s="233" t="s">
        <v>3666</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3667</v>
      </c>
      <c r="B26" s="234" t="s">
        <v>3668</v>
      </c>
      <c r="C26" s="234" t="s">
        <v>3669</v>
      </c>
      <c r="D26" s="234" t="s">
        <v>3670</v>
      </c>
      <c r="E26" s="234" t="s">
        <v>25</v>
      </c>
      <c r="F26" s="234" t="s">
        <v>3671</v>
      </c>
      <c r="G26" s="234" t="s">
        <v>25</v>
      </c>
      <c r="H26" s="234" t="s">
        <v>3672</v>
      </c>
      <c r="I26" s="234" t="s">
        <v>25</v>
      </c>
      <c r="J26" s="234" t="s">
        <v>3673</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3674</v>
      </c>
      <c r="B27" s="232" t="s">
        <v>3675</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119</v>
      </c>
      <c r="B28" s="233" t="s">
        <v>3676</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3677</v>
      </c>
      <c r="B29" s="234" t="s">
        <v>3678</v>
      </c>
      <c r="C29" s="234" t="s">
        <v>3679</v>
      </c>
      <c r="D29" s="234" t="s">
        <v>3680</v>
      </c>
      <c r="E29" s="234" t="s">
        <v>3681</v>
      </c>
      <c r="F29" s="234" t="s">
        <v>25</v>
      </c>
      <c r="G29" s="234" t="s">
        <v>25</v>
      </c>
      <c r="H29" s="234" t="s">
        <v>3682</v>
      </c>
      <c r="I29" s="234" t="s">
        <v>25</v>
      </c>
      <c r="J29" s="234" t="s">
        <v>3683</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3684</v>
      </c>
      <c r="B30" s="234" t="s">
        <v>3685</v>
      </c>
      <c r="C30" s="234" t="s">
        <v>3550</v>
      </c>
      <c r="D30" s="234" t="s">
        <v>3551</v>
      </c>
      <c r="E30" s="234" t="s">
        <v>25</v>
      </c>
      <c r="F30" s="234" t="s">
        <v>3553</v>
      </c>
      <c r="G30" s="234" t="s">
        <v>25</v>
      </c>
      <c r="H30" s="234" t="s">
        <v>3686</v>
      </c>
      <c r="I30" s="234" t="s">
        <v>25</v>
      </c>
      <c r="J30" s="234" t="s">
        <v>3687</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126</v>
      </c>
      <c r="B31" s="233" t="s">
        <v>3688</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3689</v>
      </c>
      <c r="B32" s="234" t="s">
        <v>3690</v>
      </c>
      <c r="C32" s="234" t="s">
        <v>3691</v>
      </c>
      <c r="D32" s="234" t="s">
        <v>3692</v>
      </c>
      <c r="E32" s="234" t="s">
        <v>25</v>
      </c>
      <c r="F32" s="234" t="s">
        <v>25</v>
      </c>
      <c r="G32" s="234" t="s">
        <v>3693</v>
      </c>
      <c r="H32" s="234" t="s">
        <v>3694</v>
      </c>
      <c r="I32" s="234" t="s">
        <v>25</v>
      </c>
      <c r="J32" s="234" t="s">
        <v>3695</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3696</v>
      </c>
      <c r="B33" s="234" t="s">
        <v>3697</v>
      </c>
      <c r="C33" s="234" t="s">
        <v>3698</v>
      </c>
      <c r="D33" s="234" t="s">
        <v>3699</v>
      </c>
      <c r="E33" s="234" t="s">
        <v>25</v>
      </c>
      <c r="F33" s="234" t="s">
        <v>3700</v>
      </c>
      <c r="G33" s="234" t="s">
        <v>25</v>
      </c>
      <c r="H33" s="234" t="s">
        <v>3701</v>
      </c>
      <c r="I33" s="234" t="s">
        <v>3702</v>
      </c>
      <c r="J33" s="234" t="s">
        <v>3703</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3704</v>
      </c>
      <c r="B34" s="234" t="s">
        <v>3705</v>
      </c>
      <c r="C34" s="234" t="s">
        <v>3706</v>
      </c>
      <c r="D34" s="234" t="s">
        <v>3707</v>
      </c>
      <c r="E34" s="234" t="s">
        <v>25</v>
      </c>
      <c r="F34" s="234" t="s">
        <v>25</v>
      </c>
      <c r="G34" s="234" t="s">
        <v>25</v>
      </c>
      <c r="H34" s="234" t="s">
        <v>3708</v>
      </c>
      <c r="I34" s="234" t="s">
        <v>25</v>
      </c>
      <c r="J34" s="234" t="s">
        <v>3709</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3710</v>
      </c>
      <c r="B35" s="234" t="s">
        <v>3711</v>
      </c>
      <c r="C35" s="234" t="s">
        <v>3712</v>
      </c>
      <c r="D35" s="234" t="s">
        <v>3713</v>
      </c>
      <c r="E35" s="234" t="s">
        <v>25</v>
      </c>
      <c r="F35" s="234" t="s">
        <v>3714</v>
      </c>
      <c r="G35" s="234" t="s">
        <v>25</v>
      </c>
      <c r="H35" s="234" t="s">
        <v>3715</v>
      </c>
      <c r="I35" s="234" t="s">
        <v>25</v>
      </c>
      <c r="J35" s="234" t="s">
        <v>3716</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3717</v>
      </c>
      <c r="B36" s="234" t="s">
        <v>3718</v>
      </c>
      <c r="C36" s="234" t="s">
        <v>3719</v>
      </c>
      <c r="D36" s="234" t="s">
        <v>3720</v>
      </c>
      <c r="E36" s="234" t="s">
        <v>25</v>
      </c>
      <c r="F36" s="234" t="s">
        <v>25</v>
      </c>
      <c r="G36" s="234" t="s">
        <v>3721</v>
      </c>
      <c r="H36" s="234" t="s">
        <v>3722</v>
      </c>
      <c r="I36" s="234" t="s">
        <v>25</v>
      </c>
      <c r="J36" s="234" t="s">
        <v>3723</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3724</v>
      </c>
      <c r="B37" s="234" t="s">
        <v>3725</v>
      </c>
      <c r="C37" s="234" t="s">
        <v>3726</v>
      </c>
      <c r="D37" s="234" t="s">
        <v>3727</v>
      </c>
      <c r="E37" s="234" t="s">
        <v>25</v>
      </c>
      <c r="F37" s="234" t="s">
        <v>3728</v>
      </c>
      <c r="G37" s="234" t="s">
        <v>3729</v>
      </c>
      <c r="H37" s="234" t="s">
        <v>3730</v>
      </c>
      <c r="I37" s="234" t="s">
        <v>25</v>
      </c>
      <c r="J37" s="234" t="s">
        <v>3731</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3732</v>
      </c>
      <c r="B38" s="234" t="s">
        <v>3733</v>
      </c>
      <c r="C38" s="234" t="s">
        <v>3734</v>
      </c>
      <c r="D38" s="234" t="s">
        <v>3735</v>
      </c>
      <c r="E38" s="234" t="s">
        <v>25</v>
      </c>
      <c r="F38" s="234" t="s">
        <v>3728</v>
      </c>
      <c r="G38" s="234" t="s">
        <v>3736</v>
      </c>
      <c r="H38" s="234" t="s">
        <v>3737</v>
      </c>
      <c r="I38" s="234" t="s">
        <v>3738</v>
      </c>
      <c r="J38" s="234" t="s">
        <v>3739</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132</v>
      </c>
      <c r="B39" s="233" t="s">
        <v>3740</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3741</v>
      </c>
      <c r="B40" s="234" t="s">
        <v>3742</v>
      </c>
      <c r="C40" s="234" t="s">
        <v>3743</v>
      </c>
      <c r="D40" s="234" t="s">
        <v>3744</v>
      </c>
      <c r="E40" s="234" t="s">
        <v>25</v>
      </c>
      <c r="F40" s="234" t="s">
        <v>25</v>
      </c>
      <c r="G40" s="234" t="s">
        <v>25</v>
      </c>
      <c r="H40" s="234" t="s">
        <v>3745</v>
      </c>
      <c r="I40" s="234" t="s">
        <v>3746</v>
      </c>
      <c r="J40" s="234" t="s">
        <v>3747</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3748</v>
      </c>
      <c r="B41" s="234" t="s">
        <v>3749</v>
      </c>
      <c r="C41" s="234" t="s">
        <v>3750</v>
      </c>
      <c r="D41" s="234" t="s">
        <v>25</v>
      </c>
      <c r="E41" s="234" t="s">
        <v>25</v>
      </c>
      <c r="F41" s="234" t="s">
        <v>25</v>
      </c>
      <c r="G41" s="234" t="s">
        <v>25</v>
      </c>
      <c r="H41" s="234" t="s">
        <v>3751</v>
      </c>
      <c r="I41" s="234" t="s">
        <v>25</v>
      </c>
      <c r="J41" s="234" t="s">
        <v>3752</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3753</v>
      </c>
      <c r="B42" s="232" t="s">
        <v>3754</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247</v>
      </c>
      <c r="B43" s="233" t="s">
        <v>3755</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3756</v>
      </c>
      <c r="B44" s="234" t="s">
        <v>3757</v>
      </c>
      <c r="C44" s="234" t="s">
        <v>3758</v>
      </c>
      <c r="D44" s="234" t="s">
        <v>3759</v>
      </c>
      <c r="E44" s="234" t="s">
        <v>3545</v>
      </c>
      <c r="F44" s="234" t="s">
        <v>25</v>
      </c>
      <c r="G44" s="234" t="s">
        <v>25</v>
      </c>
      <c r="H44" s="234" t="s">
        <v>3760</v>
      </c>
      <c r="I44" s="234" t="s">
        <v>25</v>
      </c>
      <c r="J44" s="234" t="s">
        <v>3761</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3762</v>
      </c>
      <c r="B45" s="234" t="s">
        <v>3763</v>
      </c>
      <c r="C45" s="234" t="s">
        <v>3764</v>
      </c>
      <c r="D45" s="234" t="s">
        <v>3551</v>
      </c>
      <c r="E45" s="234" t="s">
        <v>25</v>
      </c>
      <c r="F45" s="234" t="s">
        <v>3553</v>
      </c>
      <c r="G45" s="234" t="s">
        <v>25</v>
      </c>
      <c r="H45" s="234" t="s">
        <v>3765</v>
      </c>
      <c r="I45" s="234" t="s">
        <v>25</v>
      </c>
      <c r="J45" s="234" t="s">
        <v>3766</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253</v>
      </c>
      <c r="B46" s="233" t="s">
        <v>3767</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3768</v>
      </c>
      <c r="B47" s="234" t="s">
        <v>3769</v>
      </c>
      <c r="C47" s="234" t="s">
        <v>3770</v>
      </c>
      <c r="D47" s="234" t="s">
        <v>3771</v>
      </c>
      <c r="E47" s="234" t="s">
        <v>25</v>
      </c>
      <c r="F47" s="234" t="s">
        <v>3772</v>
      </c>
      <c r="G47" s="234" t="s">
        <v>3773</v>
      </c>
      <c r="H47" s="234" t="s">
        <v>3774</v>
      </c>
      <c r="I47" s="234" t="s">
        <v>3775</v>
      </c>
      <c r="J47" s="234" t="s">
        <v>3776</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260</v>
      </c>
      <c r="B48" s="233" t="s">
        <v>3777</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3778</v>
      </c>
      <c r="B49" s="234" t="s">
        <v>3779</v>
      </c>
      <c r="C49" s="234" t="s">
        <v>3780</v>
      </c>
      <c r="D49" s="234" t="s">
        <v>3781</v>
      </c>
      <c r="E49" s="234" t="s">
        <v>3782</v>
      </c>
      <c r="F49" s="234" t="s">
        <v>25</v>
      </c>
      <c r="G49" s="234" t="s">
        <v>25</v>
      </c>
      <c r="H49" s="234" t="s">
        <v>3783</v>
      </c>
      <c r="I49" s="234" t="s">
        <v>3784</v>
      </c>
      <c r="J49" s="234" t="s">
        <v>3785</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3786</v>
      </c>
      <c r="B50" s="234" t="s">
        <v>3787</v>
      </c>
      <c r="C50" s="234" t="s">
        <v>3788</v>
      </c>
      <c r="D50" s="234" t="s">
        <v>25</v>
      </c>
      <c r="E50" s="234" t="s">
        <v>3789</v>
      </c>
      <c r="F50" s="234" t="s">
        <v>3790</v>
      </c>
      <c r="G50" s="234" t="s">
        <v>25</v>
      </c>
      <c r="H50" s="234" t="s">
        <v>3783</v>
      </c>
      <c r="I50" s="234" t="s">
        <v>3791</v>
      </c>
      <c r="J50" s="234" t="s">
        <v>3792</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3793</v>
      </c>
      <c r="B51" s="234" t="s">
        <v>3794</v>
      </c>
      <c r="C51" s="234" t="s">
        <v>3795</v>
      </c>
      <c r="D51" s="234" t="s">
        <v>25</v>
      </c>
      <c r="E51" s="234" t="s">
        <v>25</v>
      </c>
      <c r="F51" s="234" t="s">
        <v>3796</v>
      </c>
      <c r="G51" s="234" t="s">
        <v>25</v>
      </c>
      <c r="H51" s="234" t="s">
        <v>3783</v>
      </c>
      <c r="I51" s="234" t="s">
        <v>3797</v>
      </c>
      <c r="J51" s="234" t="s">
        <v>3798</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3799</v>
      </c>
      <c r="B52" s="234" t="s">
        <v>3800</v>
      </c>
      <c r="C52" s="234" t="s">
        <v>3801</v>
      </c>
      <c r="D52" s="234" t="s">
        <v>25</v>
      </c>
      <c r="E52" s="234" t="s">
        <v>25</v>
      </c>
      <c r="F52" s="234" t="s">
        <v>3802</v>
      </c>
      <c r="G52" s="234" t="s">
        <v>25</v>
      </c>
      <c r="H52" s="234" t="s">
        <v>3783</v>
      </c>
      <c r="I52" s="234" t="s">
        <v>3803</v>
      </c>
      <c r="J52" s="234" t="s">
        <v>3804</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3805</v>
      </c>
      <c r="B53" s="234" t="s">
        <v>3806</v>
      </c>
      <c r="C53" s="234" t="s">
        <v>3807</v>
      </c>
      <c r="D53" s="234" t="s">
        <v>3808</v>
      </c>
      <c r="E53" s="234" t="s">
        <v>3809</v>
      </c>
      <c r="F53" s="234" t="s">
        <v>25</v>
      </c>
      <c r="G53" s="234" t="s">
        <v>25</v>
      </c>
      <c r="H53" s="234" t="s">
        <v>3810</v>
      </c>
      <c r="I53" s="234" t="s">
        <v>25</v>
      </c>
      <c r="J53" s="234" t="s">
        <v>3811</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3812</v>
      </c>
      <c r="B54" s="234" t="s">
        <v>3813</v>
      </c>
      <c r="C54" s="234" t="s">
        <v>3807</v>
      </c>
      <c r="D54" s="234" t="s">
        <v>3808</v>
      </c>
      <c r="E54" s="234" t="s">
        <v>25</v>
      </c>
      <c r="F54" s="234" t="s">
        <v>25</v>
      </c>
      <c r="G54" s="234" t="s">
        <v>25</v>
      </c>
      <c r="H54" s="234" t="s">
        <v>3814</v>
      </c>
      <c r="I54" s="234" t="s">
        <v>3815</v>
      </c>
      <c r="J54" s="234" t="s">
        <v>3816</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267</v>
      </c>
      <c r="B55" s="233" t="s">
        <v>3817</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3818</v>
      </c>
      <c r="B56" s="234" t="s">
        <v>3819</v>
      </c>
      <c r="C56" s="234" t="s">
        <v>3820</v>
      </c>
      <c r="D56" s="234" t="s">
        <v>3821</v>
      </c>
      <c r="E56" s="234" t="s">
        <v>3822</v>
      </c>
      <c r="F56" s="234" t="s">
        <v>25</v>
      </c>
      <c r="G56" s="234" t="s">
        <v>3823</v>
      </c>
      <c r="H56" s="234" t="s">
        <v>25</v>
      </c>
      <c r="I56" s="234" t="s">
        <v>25</v>
      </c>
      <c r="J56" s="234" t="s">
        <v>3824</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3825</v>
      </c>
      <c r="B57" s="234" t="s">
        <v>3826</v>
      </c>
      <c r="C57" s="234" t="s">
        <v>3827</v>
      </c>
      <c r="D57" s="234" t="s">
        <v>3828</v>
      </c>
      <c r="E57" s="234" t="s">
        <v>3829</v>
      </c>
      <c r="F57" s="234" t="s">
        <v>25</v>
      </c>
      <c r="G57" s="234" t="s">
        <v>3830</v>
      </c>
      <c r="H57" s="234" t="s">
        <v>3831</v>
      </c>
      <c r="I57" s="234" t="s">
        <v>25</v>
      </c>
      <c r="J57" s="234" t="s">
        <v>3832</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273</v>
      </c>
      <c r="B58" s="233" t="s">
        <v>3833</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3834</v>
      </c>
      <c r="B59" s="234" t="s">
        <v>3835</v>
      </c>
      <c r="C59" s="234" t="s">
        <v>3836</v>
      </c>
      <c r="D59" s="234" t="s">
        <v>3837</v>
      </c>
      <c r="E59" s="234" t="s">
        <v>25</v>
      </c>
      <c r="F59" s="234" t="s">
        <v>25</v>
      </c>
      <c r="G59" s="234" t="s">
        <v>3838</v>
      </c>
      <c r="H59" s="234" t="s">
        <v>3839</v>
      </c>
      <c r="I59" s="234" t="s">
        <v>3840</v>
      </c>
      <c r="J59" s="234" t="s">
        <v>3841</v>
      </c>
      <c r="K59" s="237">
        <f>IF(COUNTIF(L59:AY59,"&lt;&gt;")=0,"",SUMPRODUCT(((Recommendations[ImplStatus]="Implemented")+(Recommendations[ImplStatus]="Compensated"))*ISNUMBER(MATCH(Recommendations[Id],L59:AY59,0)))/COUNTIF(L59:AY59,"&lt;&gt;"))</f>
        <v>0</v>
      </c>
      <c r="L59" s="240" t="s">
        <v>279</v>
      </c>
      <c r="M59" s="240" t="s">
        <v>285</v>
      </c>
      <c r="N59" s="240" t="s">
        <v>360</v>
      </c>
      <c r="O59" s="240" t="s">
        <v>367</v>
      </c>
      <c r="P59" s="240" t="s">
        <v>399</v>
      </c>
      <c r="Q59" s="240" t="s">
        <v>405</v>
      </c>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3842</v>
      </c>
      <c r="B60" s="234" t="s">
        <v>3843</v>
      </c>
      <c r="C60" s="234" t="s">
        <v>3844</v>
      </c>
      <c r="D60" s="234" t="s">
        <v>25</v>
      </c>
      <c r="E60" s="234" t="s">
        <v>3845</v>
      </c>
      <c r="F60" s="234" t="s">
        <v>3846</v>
      </c>
      <c r="G60" s="234" t="s">
        <v>25</v>
      </c>
      <c r="H60" s="234" t="s">
        <v>3847</v>
      </c>
      <c r="I60" s="234" t="s">
        <v>3848</v>
      </c>
      <c r="J60" s="234" t="s">
        <v>3849</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3850</v>
      </c>
      <c r="B61" s="234" t="s">
        <v>3851</v>
      </c>
      <c r="C61" s="234" t="s">
        <v>3852</v>
      </c>
      <c r="D61" s="234" t="s">
        <v>25</v>
      </c>
      <c r="E61" s="234" t="s">
        <v>25</v>
      </c>
      <c r="F61" s="234" t="s">
        <v>25</v>
      </c>
      <c r="G61" s="234" t="s">
        <v>3853</v>
      </c>
      <c r="H61" s="234" t="s">
        <v>3854</v>
      </c>
      <c r="I61" s="234" t="s">
        <v>3855</v>
      </c>
      <c r="J61" s="234" t="s">
        <v>3856</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3857</v>
      </c>
      <c r="B62" s="234" t="s">
        <v>3858</v>
      </c>
      <c r="C62" s="234" t="s">
        <v>3859</v>
      </c>
      <c r="D62" s="234" t="s">
        <v>3860</v>
      </c>
      <c r="E62" s="234" t="s">
        <v>25</v>
      </c>
      <c r="F62" s="234" t="s">
        <v>25</v>
      </c>
      <c r="G62" s="234" t="s">
        <v>25</v>
      </c>
      <c r="H62" s="234" t="s">
        <v>3861</v>
      </c>
      <c r="I62" s="234" t="s">
        <v>3862</v>
      </c>
      <c r="J62" s="234" t="s">
        <v>3863</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884</v>
      </c>
      <c r="B63" s="233" t="s">
        <v>3864</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3865</v>
      </c>
      <c r="B64" s="234" t="s">
        <v>3866</v>
      </c>
      <c r="C64" s="234" t="s">
        <v>3867</v>
      </c>
      <c r="D64" s="234" t="s">
        <v>3868</v>
      </c>
      <c r="E64" s="234" t="s">
        <v>25</v>
      </c>
      <c r="F64" s="234" t="s">
        <v>25</v>
      </c>
      <c r="G64" s="234" t="s">
        <v>3869</v>
      </c>
      <c r="H64" s="234" t="s">
        <v>3870</v>
      </c>
      <c r="I64" s="234" t="s">
        <v>3871</v>
      </c>
      <c r="J64" s="234" t="s">
        <v>3872</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3873</v>
      </c>
      <c r="B65" s="234" t="s">
        <v>3874</v>
      </c>
      <c r="C65" s="234" t="s">
        <v>3875</v>
      </c>
      <c r="D65" s="234" t="s">
        <v>3876</v>
      </c>
      <c r="E65" s="234" t="s">
        <v>25</v>
      </c>
      <c r="F65" s="234" t="s">
        <v>25</v>
      </c>
      <c r="G65" s="234" t="s">
        <v>25</v>
      </c>
      <c r="H65" s="234" t="s">
        <v>3877</v>
      </c>
      <c r="I65" s="234" t="s">
        <v>3878</v>
      </c>
      <c r="J65" s="234" t="s">
        <v>3879</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3880</v>
      </c>
      <c r="B66" s="234" t="s">
        <v>3881</v>
      </c>
      <c r="C66" s="234" t="s">
        <v>3882</v>
      </c>
      <c r="D66" s="234" t="s">
        <v>3883</v>
      </c>
      <c r="E66" s="234" t="s">
        <v>25</v>
      </c>
      <c r="F66" s="234" t="s">
        <v>25</v>
      </c>
      <c r="G66" s="234" t="s">
        <v>25</v>
      </c>
      <c r="H66" s="234" t="s">
        <v>3884</v>
      </c>
      <c r="I66" s="234" t="s">
        <v>3885</v>
      </c>
      <c r="J66" s="234" t="s">
        <v>3886</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3887</v>
      </c>
      <c r="B67" s="234" t="s">
        <v>3888</v>
      </c>
      <c r="C67" s="234" t="s">
        <v>3889</v>
      </c>
      <c r="D67" s="234" t="s">
        <v>3890</v>
      </c>
      <c r="E67" s="234" t="s">
        <v>25</v>
      </c>
      <c r="F67" s="234" t="s">
        <v>25</v>
      </c>
      <c r="G67" s="234" t="s">
        <v>25</v>
      </c>
      <c r="H67" s="234" t="s">
        <v>3891</v>
      </c>
      <c r="I67" s="234" t="s">
        <v>25</v>
      </c>
      <c r="J67" s="234" t="s">
        <v>3892</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3893</v>
      </c>
      <c r="B68" s="234" t="s">
        <v>3894</v>
      </c>
      <c r="C68" s="234" t="s">
        <v>3895</v>
      </c>
      <c r="D68" s="234" t="s">
        <v>25</v>
      </c>
      <c r="E68" s="234" t="s">
        <v>25</v>
      </c>
      <c r="F68" s="234" t="s">
        <v>25</v>
      </c>
      <c r="G68" s="234" t="s">
        <v>25</v>
      </c>
      <c r="H68" s="234" t="s">
        <v>3896</v>
      </c>
      <c r="I68" s="234" t="s">
        <v>25</v>
      </c>
      <c r="J68" s="234" t="s">
        <v>3897</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888</v>
      </c>
      <c r="B69" s="233" t="s">
        <v>3898</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3899</v>
      </c>
      <c r="B70" s="234" t="s">
        <v>3900</v>
      </c>
      <c r="C70" s="234" t="s">
        <v>3901</v>
      </c>
      <c r="D70" s="234" t="s">
        <v>25</v>
      </c>
      <c r="E70" s="234" t="s">
        <v>25</v>
      </c>
      <c r="F70" s="234" t="s">
        <v>25</v>
      </c>
      <c r="G70" s="234" t="s">
        <v>3902</v>
      </c>
      <c r="H70" s="234" t="s">
        <v>3903</v>
      </c>
      <c r="I70" s="234" t="s">
        <v>25</v>
      </c>
      <c r="J70" s="234" t="s">
        <v>3904</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3905</v>
      </c>
      <c r="B71" s="234" t="s">
        <v>3906</v>
      </c>
      <c r="C71" s="234" t="s">
        <v>3907</v>
      </c>
      <c r="D71" s="234" t="s">
        <v>25</v>
      </c>
      <c r="E71" s="234" t="s">
        <v>25</v>
      </c>
      <c r="F71" s="234" t="s">
        <v>25</v>
      </c>
      <c r="G71" s="234" t="s">
        <v>25</v>
      </c>
      <c r="H71" s="234" t="s">
        <v>3908</v>
      </c>
      <c r="I71" s="234" t="s">
        <v>25</v>
      </c>
      <c r="J71" s="234" t="s">
        <v>3909</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3910</v>
      </c>
      <c r="B72" s="234" t="s">
        <v>3911</v>
      </c>
      <c r="C72" s="234" t="s">
        <v>3912</v>
      </c>
      <c r="D72" s="234" t="s">
        <v>3913</v>
      </c>
      <c r="E72" s="234" t="s">
        <v>3914</v>
      </c>
      <c r="F72" s="234" t="s">
        <v>25</v>
      </c>
      <c r="G72" s="234" t="s">
        <v>25</v>
      </c>
      <c r="H72" s="234" t="s">
        <v>3915</v>
      </c>
      <c r="I72" s="234" t="s">
        <v>25</v>
      </c>
      <c r="J72" s="234" t="s">
        <v>3916</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3917</v>
      </c>
      <c r="B73" s="234" t="s">
        <v>3918</v>
      </c>
      <c r="C73" s="234" t="s">
        <v>3919</v>
      </c>
      <c r="D73" s="234" t="s">
        <v>3920</v>
      </c>
      <c r="E73" s="234" t="s">
        <v>3914</v>
      </c>
      <c r="F73" s="234" t="s">
        <v>25</v>
      </c>
      <c r="G73" s="234" t="s">
        <v>3921</v>
      </c>
      <c r="H73" s="234" t="s">
        <v>3922</v>
      </c>
      <c r="I73" s="234" t="s">
        <v>25</v>
      </c>
      <c r="J73" s="234" t="s">
        <v>3923</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3924</v>
      </c>
      <c r="B74" s="234" t="s">
        <v>3925</v>
      </c>
      <c r="C74" s="234" t="s">
        <v>3926</v>
      </c>
      <c r="D74" s="234" t="s">
        <v>3920</v>
      </c>
      <c r="E74" s="234" t="s">
        <v>3927</v>
      </c>
      <c r="F74" s="234" t="s">
        <v>25</v>
      </c>
      <c r="G74" s="234" t="s">
        <v>3928</v>
      </c>
      <c r="H74" s="234" t="s">
        <v>3929</v>
      </c>
      <c r="I74" s="234" t="s">
        <v>3930</v>
      </c>
      <c r="J74" s="234" t="s">
        <v>3931</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3932</v>
      </c>
      <c r="B75" s="234" t="s">
        <v>3933</v>
      </c>
      <c r="C75" s="234" t="s">
        <v>3934</v>
      </c>
      <c r="D75" s="234" t="s">
        <v>3935</v>
      </c>
      <c r="E75" s="234" t="s">
        <v>3927</v>
      </c>
      <c r="F75" s="234" t="s">
        <v>3936</v>
      </c>
      <c r="G75" s="234" t="s">
        <v>3937</v>
      </c>
      <c r="H75" s="234" t="s">
        <v>3938</v>
      </c>
      <c r="I75" s="234" t="s">
        <v>3939</v>
      </c>
      <c r="J75" s="234" t="s">
        <v>3940</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3941</v>
      </c>
      <c r="B76" s="234" t="s">
        <v>3942</v>
      </c>
      <c r="C76" s="234" t="s">
        <v>3943</v>
      </c>
      <c r="D76" s="234" t="s">
        <v>3944</v>
      </c>
      <c r="E76" s="234" t="s">
        <v>25</v>
      </c>
      <c r="F76" s="234" t="s">
        <v>25</v>
      </c>
      <c r="G76" s="234" t="s">
        <v>25</v>
      </c>
      <c r="H76" s="234" t="s">
        <v>3945</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3946</v>
      </c>
      <c r="B77" s="234" t="s">
        <v>3947</v>
      </c>
      <c r="C77" s="234" t="s">
        <v>3948</v>
      </c>
      <c r="D77" s="234" t="s">
        <v>25</v>
      </c>
      <c r="E77" s="234" t="s">
        <v>25</v>
      </c>
      <c r="F77" s="234" t="s">
        <v>25</v>
      </c>
      <c r="G77" s="234" t="s">
        <v>3949</v>
      </c>
      <c r="H77" s="234" t="s">
        <v>3950</v>
      </c>
      <c r="I77" s="234" t="s">
        <v>25</v>
      </c>
      <c r="J77" s="234" t="s">
        <v>3951</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3952</v>
      </c>
      <c r="B78" s="234" t="s">
        <v>3953</v>
      </c>
      <c r="C78" s="234" t="s">
        <v>3954</v>
      </c>
      <c r="D78" s="234" t="s">
        <v>25</v>
      </c>
      <c r="E78" s="234" t="s">
        <v>25</v>
      </c>
      <c r="F78" s="234" t="s">
        <v>25</v>
      </c>
      <c r="G78" s="234" t="s">
        <v>3955</v>
      </c>
      <c r="H78" s="234" t="s">
        <v>3956</v>
      </c>
      <c r="I78" s="234" t="s">
        <v>3957</v>
      </c>
      <c r="J78" s="234" t="s">
        <v>3958</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3959</v>
      </c>
      <c r="B79" s="232" t="s">
        <v>3960</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279</v>
      </c>
      <c r="B80" s="233" t="s">
        <v>3961</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3962</v>
      </c>
      <c r="B81" s="234" t="s">
        <v>3963</v>
      </c>
      <c r="C81" s="234" t="s">
        <v>3964</v>
      </c>
      <c r="D81" s="234" t="s">
        <v>3759</v>
      </c>
      <c r="E81" s="234" t="s">
        <v>3965</v>
      </c>
      <c r="F81" s="234" t="s">
        <v>25</v>
      </c>
      <c r="G81" s="234" t="s">
        <v>25</v>
      </c>
      <c r="H81" s="234" t="s">
        <v>3966</v>
      </c>
      <c r="I81" s="234" t="s">
        <v>25</v>
      </c>
      <c r="J81" s="234" t="s">
        <v>3967</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3968</v>
      </c>
      <c r="B82" s="234" t="s">
        <v>3969</v>
      </c>
      <c r="C82" s="234" t="s">
        <v>3550</v>
      </c>
      <c r="D82" s="234" t="s">
        <v>3551</v>
      </c>
      <c r="E82" s="234" t="s">
        <v>25</v>
      </c>
      <c r="F82" s="234" t="s">
        <v>3553</v>
      </c>
      <c r="G82" s="234" t="s">
        <v>25</v>
      </c>
      <c r="H82" s="234" t="s">
        <v>3970</v>
      </c>
      <c r="I82" s="234" t="s">
        <v>25</v>
      </c>
      <c r="J82" s="234" t="s">
        <v>3971</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285</v>
      </c>
      <c r="B83" s="233" t="s">
        <v>3972</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3973</v>
      </c>
      <c r="B84" s="234" t="s">
        <v>3974</v>
      </c>
      <c r="C84" s="234" t="s">
        <v>3975</v>
      </c>
      <c r="D84" s="234" t="s">
        <v>3976</v>
      </c>
      <c r="E84" s="234" t="s">
        <v>25</v>
      </c>
      <c r="F84" s="234" t="s">
        <v>3977</v>
      </c>
      <c r="G84" s="234" t="s">
        <v>3978</v>
      </c>
      <c r="H84" s="234" t="s">
        <v>3979</v>
      </c>
      <c r="I84" s="234" t="s">
        <v>3980</v>
      </c>
      <c r="J84" s="234" t="s">
        <v>3981</v>
      </c>
      <c r="K84" s="237">
        <f>IF(COUNTIF(L84:AY84,"&lt;&gt;")=0,"",SUMPRODUCT(((Recommendations[ImplStatus]="Implemented")+(Recommendations[ImplStatus]="Compensated"))*ISNUMBER(MATCH(Recommendations[Id],L84:AY84,0)))/COUNTIF(L84:AY84,"&lt;&gt;"))</f>
        <v>0</v>
      </c>
      <c r="L84" s="240" t="s">
        <v>336</v>
      </c>
      <c r="M84" s="240" t="s">
        <v>348</v>
      </c>
      <c r="N84" s="240" t="s">
        <v>374</v>
      </c>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3982</v>
      </c>
      <c r="B85" s="234" t="s">
        <v>3983</v>
      </c>
      <c r="C85" s="234" t="s">
        <v>3984</v>
      </c>
      <c r="D85" s="234" t="s">
        <v>3985</v>
      </c>
      <c r="E85" s="234" t="s">
        <v>25</v>
      </c>
      <c r="F85" s="234" t="s">
        <v>25</v>
      </c>
      <c r="G85" s="234" t="s">
        <v>25</v>
      </c>
      <c r="H85" s="234" t="s">
        <v>3986</v>
      </c>
      <c r="I85" s="234" t="s">
        <v>3987</v>
      </c>
      <c r="J85" s="234" t="s">
        <v>3988</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3989</v>
      </c>
      <c r="B86" s="234" t="s">
        <v>3990</v>
      </c>
      <c r="C86" s="234" t="s">
        <v>3991</v>
      </c>
      <c r="D86" s="234" t="s">
        <v>3992</v>
      </c>
      <c r="E86" s="234" t="s">
        <v>25</v>
      </c>
      <c r="F86" s="234" t="s">
        <v>25</v>
      </c>
      <c r="G86" s="234" t="s">
        <v>3993</v>
      </c>
      <c r="H86" s="234" t="s">
        <v>3994</v>
      </c>
      <c r="I86" s="234" t="s">
        <v>25</v>
      </c>
      <c r="J86" s="234" t="s">
        <v>3995</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3996</v>
      </c>
      <c r="B87" s="234" t="s">
        <v>3997</v>
      </c>
      <c r="C87" s="234" t="s">
        <v>3998</v>
      </c>
      <c r="D87" s="234" t="s">
        <v>3999</v>
      </c>
      <c r="E87" s="234" t="s">
        <v>25</v>
      </c>
      <c r="F87" s="234" t="s">
        <v>4000</v>
      </c>
      <c r="G87" s="234" t="s">
        <v>25</v>
      </c>
      <c r="H87" s="234" t="s">
        <v>4001</v>
      </c>
      <c r="I87" s="234" t="s">
        <v>4002</v>
      </c>
      <c r="J87" s="234" t="s">
        <v>4003</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4004</v>
      </c>
      <c r="B88" s="232" t="s">
        <v>4005</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317</v>
      </c>
      <c r="B89" s="233" t="s">
        <v>4006</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4007</v>
      </c>
      <c r="B90" s="234" t="s">
        <v>4008</v>
      </c>
      <c r="C90" s="234" t="s">
        <v>4009</v>
      </c>
      <c r="D90" s="234" t="s">
        <v>3759</v>
      </c>
      <c r="E90" s="234" t="s">
        <v>3545</v>
      </c>
      <c r="F90" s="234" t="s">
        <v>25</v>
      </c>
      <c r="G90" s="234" t="s">
        <v>25</v>
      </c>
      <c r="H90" s="234" t="s">
        <v>4010</v>
      </c>
      <c r="I90" s="234" t="s">
        <v>25</v>
      </c>
      <c r="J90" s="234" t="s">
        <v>4011</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4012</v>
      </c>
      <c r="B91" s="234" t="s">
        <v>4013</v>
      </c>
      <c r="C91" s="234" t="s">
        <v>4014</v>
      </c>
      <c r="D91" s="234" t="s">
        <v>3551</v>
      </c>
      <c r="E91" s="234" t="s">
        <v>25</v>
      </c>
      <c r="F91" s="234" t="s">
        <v>3553</v>
      </c>
      <c r="G91" s="234" t="s">
        <v>25</v>
      </c>
      <c r="H91" s="234" t="s">
        <v>4015</v>
      </c>
      <c r="I91" s="234" t="s">
        <v>25</v>
      </c>
      <c r="J91" s="234" t="s">
        <v>4016</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324</v>
      </c>
      <c r="B92" s="233" t="s">
        <v>4017</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4018</v>
      </c>
      <c r="B93" s="234" t="s">
        <v>4019</v>
      </c>
      <c r="C93" s="234" t="s">
        <v>4020</v>
      </c>
      <c r="D93" s="234" t="s">
        <v>4021</v>
      </c>
      <c r="E93" s="234" t="s">
        <v>4022</v>
      </c>
      <c r="F93" s="234" t="s">
        <v>25</v>
      </c>
      <c r="G93" s="234" t="s">
        <v>25</v>
      </c>
      <c r="H93" s="234" t="s">
        <v>4023</v>
      </c>
      <c r="I93" s="234" t="s">
        <v>25</v>
      </c>
      <c r="J93" s="234" t="s">
        <v>4024</v>
      </c>
      <c r="K93" s="237">
        <f>IF(COUNTIF(L93:AY93,"&lt;&gt;")=0,"",SUMPRODUCT(((Recommendations[ImplStatus]="Implemented")+(Recommendations[ImplStatus]="Compensated"))*ISNUMBER(MATCH(Recommendations[Id],L93:AY93,0)))/COUNTIF(L93:AY93,"&lt;&gt;"))</f>
        <v>0</v>
      </c>
      <c r="L93" s="240" t="s">
        <v>310</v>
      </c>
      <c r="M93" s="240" t="s">
        <v>482</v>
      </c>
      <c r="N93" s="240" t="s">
        <v>489</v>
      </c>
      <c r="O93" s="240" t="s">
        <v>495</v>
      </c>
      <c r="P93" s="240" t="s">
        <v>501</v>
      </c>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4025</v>
      </c>
      <c r="B94" s="234" t="s">
        <v>4026</v>
      </c>
      <c r="C94" s="234" t="s">
        <v>4027</v>
      </c>
      <c r="D94" s="234" t="s">
        <v>4028</v>
      </c>
      <c r="E94" s="234" t="s">
        <v>25</v>
      </c>
      <c r="F94" s="234" t="s">
        <v>4029</v>
      </c>
      <c r="G94" s="234" t="s">
        <v>25</v>
      </c>
      <c r="H94" s="234" t="s">
        <v>4030</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4031</v>
      </c>
      <c r="B95" s="234" t="s">
        <v>4032</v>
      </c>
      <c r="C95" s="234" t="s">
        <v>4033</v>
      </c>
      <c r="D95" s="234" t="s">
        <v>4034</v>
      </c>
      <c r="E95" s="234" t="s">
        <v>25</v>
      </c>
      <c r="F95" s="234" t="s">
        <v>25</v>
      </c>
      <c r="G95" s="234" t="s">
        <v>25</v>
      </c>
      <c r="H95" s="234" t="s">
        <v>4035</v>
      </c>
      <c r="I95" s="234" t="s">
        <v>4036</v>
      </c>
      <c r="J95" s="234" t="s">
        <v>4037</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4038</v>
      </c>
      <c r="B96" s="234" t="s">
        <v>4039</v>
      </c>
      <c r="C96" s="234" t="s">
        <v>4040</v>
      </c>
      <c r="D96" s="234" t="s">
        <v>25</v>
      </c>
      <c r="E96" s="234" t="s">
        <v>25</v>
      </c>
      <c r="F96" s="234" t="s">
        <v>25</v>
      </c>
      <c r="G96" s="234" t="s">
        <v>25</v>
      </c>
      <c r="H96" s="234" t="s">
        <v>4041</v>
      </c>
      <c r="I96" s="234" t="s">
        <v>3987</v>
      </c>
      <c r="J96" s="234" t="s">
        <v>4042</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330</v>
      </c>
      <c r="B97" s="233" t="s">
        <v>4043</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4044</v>
      </c>
      <c r="B98" s="234" t="s">
        <v>4045</v>
      </c>
      <c r="C98" s="234" t="s">
        <v>4046</v>
      </c>
      <c r="D98" s="234" t="s">
        <v>4047</v>
      </c>
      <c r="E98" s="234" t="s">
        <v>25</v>
      </c>
      <c r="F98" s="234" t="s">
        <v>25</v>
      </c>
      <c r="G98" s="234" t="s">
        <v>25</v>
      </c>
      <c r="H98" s="234" t="s">
        <v>4048</v>
      </c>
      <c r="I98" s="234" t="s">
        <v>25</v>
      </c>
      <c r="J98" s="234" t="s">
        <v>4049</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4050</v>
      </c>
      <c r="B99" s="234" t="s">
        <v>4051</v>
      </c>
      <c r="C99" s="234" t="s">
        <v>4052</v>
      </c>
      <c r="D99" s="234" t="s">
        <v>4053</v>
      </c>
      <c r="E99" s="234" t="s">
        <v>4054</v>
      </c>
      <c r="F99" s="234" t="s">
        <v>25</v>
      </c>
      <c r="G99" s="234" t="s">
        <v>25</v>
      </c>
      <c r="H99" s="234" t="s">
        <v>4055</v>
      </c>
      <c r="I99" s="234" t="s">
        <v>25</v>
      </c>
      <c r="J99" s="234" t="s">
        <v>4056</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4057</v>
      </c>
      <c r="B100" s="234" t="s">
        <v>4058</v>
      </c>
      <c r="C100" s="234" t="s">
        <v>4059</v>
      </c>
      <c r="D100" s="234" t="s">
        <v>25</v>
      </c>
      <c r="E100" s="234" t="s">
        <v>25</v>
      </c>
      <c r="F100" s="234" t="s">
        <v>25</v>
      </c>
      <c r="G100" s="234" t="s">
        <v>25</v>
      </c>
      <c r="H100" s="234" t="s">
        <v>4060</v>
      </c>
      <c r="I100" s="234" t="s">
        <v>4061</v>
      </c>
      <c r="J100" s="234" t="s">
        <v>4062</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4063</v>
      </c>
      <c r="B101" s="234" t="s">
        <v>4064</v>
      </c>
      <c r="C101" s="234" t="s">
        <v>4065</v>
      </c>
      <c r="D101" s="234" t="s">
        <v>25</v>
      </c>
      <c r="E101" s="234" t="s">
        <v>25</v>
      </c>
      <c r="F101" s="234" t="s">
        <v>25</v>
      </c>
      <c r="G101" s="234" t="s">
        <v>25</v>
      </c>
      <c r="H101" s="234" t="s">
        <v>4066</v>
      </c>
      <c r="I101" s="234" t="s">
        <v>3987</v>
      </c>
      <c r="J101" s="234" t="s">
        <v>4067</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4068</v>
      </c>
      <c r="B102" s="234" t="s">
        <v>4069</v>
      </c>
      <c r="C102" s="234" t="s">
        <v>4070</v>
      </c>
      <c r="D102" s="234" t="s">
        <v>4071</v>
      </c>
      <c r="E102" s="234" t="s">
        <v>25</v>
      </c>
      <c r="F102" s="234" t="s">
        <v>25</v>
      </c>
      <c r="G102" s="234" t="s">
        <v>25</v>
      </c>
      <c r="H102" s="234" t="s">
        <v>4072</v>
      </c>
      <c r="I102" s="234" t="s">
        <v>25</v>
      </c>
      <c r="J102" s="234" t="s">
        <v>4073</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4074</v>
      </c>
      <c r="B103" s="234" t="s">
        <v>4075</v>
      </c>
      <c r="C103" s="234" t="s">
        <v>4076</v>
      </c>
      <c r="D103" s="234" t="s">
        <v>4071</v>
      </c>
      <c r="E103" s="234" t="s">
        <v>25</v>
      </c>
      <c r="F103" s="234" t="s">
        <v>4077</v>
      </c>
      <c r="G103" s="234" t="s">
        <v>25</v>
      </c>
      <c r="H103" s="234" t="s">
        <v>4078</v>
      </c>
      <c r="I103" s="234" t="s">
        <v>4079</v>
      </c>
      <c r="J103" s="234" t="s">
        <v>4080</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336</v>
      </c>
      <c r="B104" s="233" t="s">
        <v>4081</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4082</v>
      </c>
      <c r="B105" s="234" t="s">
        <v>4083</v>
      </c>
      <c r="C105" s="234" t="s">
        <v>4084</v>
      </c>
      <c r="D105" s="234" t="s">
        <v>4085</v>
      </c>
      <c r="E105" s="234" t="s">
        <v>4086</v>
      </c>
      <c r="F105" s="234" t="s">
        <v>25</v>
      </c>
      <c r="G105" s="234" t="s">
        <v>25</v>
      </c>
      <c r="H105" s="234" t="s">
        <v>4087</v>
      </c>
      <c r="I105" s="234" t="s">
        <v>4088</v>
      </c>
      <c r="J105" s="234" t="s">
        <v>4089</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4090</v>
      </c>
      <c r="B106" s="232" t="s">
        <v>4091</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374</v>
      </c>
      <c r="B107" s="233" t="s">
        <v>4092</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4093</v>
      </c>
      <c r="B108" s="234" t="s">
        <v>4094</v>
      </c>
      <c r="C108" s="234" t="s">
        <v>4095</v>
      </c>
      <c r="D108" s="234" t="s">
        <v>3759</v>
      </c>
      <c r="E108" s="234" t="s">
        <v>3545</v>
      </c>
      <c r="F108" s="234" t="s">
        <v>25</v>
      </c>
      <c r="G108" s="234" t="s">
        <v>25</v>
      </c>
      <c r="H108" s="234" t="s">
        <v>4096</v>
      </c>
      <c r="I108" s="234" t="s">
        <v>25</v>
      </c>
      <c r="J108" s="234" t="s">
        <v>4097</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4098</v>
      </c>
      <c r="B109" s="234" t="s">
        <v>4099</v>
      </c>
      <c r="C109" s="234" t="s">
        <v>4100</v>
      </c>
      <c r="D109" s="234" t="s">
        <v>3551</v>
      </c>
      <c r="E109" s="234" t="s">
        <v>25</v>
      </c>
      <c r="F109" s="234" t="s">
        <v>3553</v>
      </c>
      <c r="G109" s="234" t="s">
        <v>25</v>
      </c>
      <c r="H109" s="234" t="s">
        <v>4101</v>
      </c>
      <c r="I109" s="234" t="s">
        <v>25</v>
      </c>
      <c r="J109" s="234" t="s">
        <v>4102</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380</v>
      </c>
      <c r="B110" s="233" t="s">
        <v>4103</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4104</v>
      </c>
      <c r="B111" s="234" t="s">
        <v>4105</v>
      </c>
      <c r="C111" s="234" t="s">
        <v>4106</v>
      </c>
      <c r="D111" s="234" t="s">
        <v>4107</v>
      </c>
      <c r="E111" s="234" t="s">
        <v>25</v>
      </c>
      <c r="F111" s="234" t="s">
        <v>4108</v>
      </c>
      <c r="G111" s="234" t="s">
        <v>25</v>
      </c>
      <c r="H111" s="234" t="s">
        <v>4109</v>
      </c>
      <c r="I111" s="234" t="s">
        <v>4110</v>
      </c>
      <c r="J111" s="234" t="s">
        <v>4111</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4112</v>
      </c>
      <c r="B112" s="234" t="s">
        <v>4113</v>
      </c>
      <c r="C112" s="234" t="s">
        <v>4114</v>
      </c>
      <c r="D112" s="234" t="s">
        <v>4115</v>
      </c>
      <c r="E112" s="234" t="s">
        <v>25</v>
      </c>
      <c r="F112" s="234" t="s">
        <v>25</v>
      </c>
      <c r="G112" s="234" t="s">
        <v>25</v>
      </c>
      <c r="H112" s="234" t="s">
        <v>4116</v>
      </c>
      <c r="I112" s="234" t="s">
        <v>25</v>
      </c>
      <c r="J112" s="234" t="s">
        <v>4117</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4118</v>
      </c>
      <c r="B113" s="234" t="s">
        <v>4119</v>
      </c>
      <c r="C113" s="234" t="s">
        <v>4120</v>
      </c>
      <c r="D113" s="234" t="s">
        <v>4121</v>
      </c>
      <c r="E113" s="234" t="s">
        <v>25</v>
      </c>
      <c r="F113" s="234" t="s">
        <v>25</v>
      </c>
      <c r="G113" s="234" t="s">
        <v>25</v>
      </c>
      <c r="H113" s="234" t="s">
        <v>4122</v>
      </c>
      <c r="I113" s="234" t="s">
        <v>4123</v>
      </c>
      <c r="J113" s="234" t="s">
        <v>4124</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4125</v>
      </c>
      <c r="B114" s="234" t="s">
        <v>4126</v>
      </c>
      <c r="C114" s="234" t="s">
        <v>4127</v>
      </c>
      <c r="D114" s="234" t="s">
        <v>4128</v>
      </c>
      <c r="E114" s="234" t="s">
        <v>25</v>
      </c>
      <c r="F114" s="234" t="s">
        <v>25</v>
      </c>
      <c r="G114" s="234" t="s">
        <v>4129</v>
      </c>
      <c r="H114" s="234" t="s">
        <v>4130</v>
      </c>
      <c r="I114" s="234" t="s">
        <v>4131</v>
      </c>
      <c r="J114" s="234" t="s">
        <v>4132</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4133</v>
      </c>
      <c r="B115" s="234" t="s">
        <v>4134</v>
      </c>
      <c r="C115" s="234" t="s">
        <v>4135</v>
      </c>
      <c r="D115" s="234" t="s">
        <v>4136</v>
      </c>
      <c r="E115" s="234" t="s">
        <v>25</v>
      </c>
      <c r="F115" s="234" t="s">
        <v>4137</v>
      </c>
      <c r="G115" s="234" t="s">
        <v>25</v>
      </c>
      <c r="H115" s="234" t="s">
        <v>4138</v>
      </c>
      <c r="I115" s="234" t="s">
        <v>4138</v>
      </c>
      <c r="J115" s="234" t="s">
        <v>4139</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386</v>
      </c>
      <c r="B116" s="233" t="s">
        <v>4140</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4141</v>
      </c>
      <c r="B117" s="234" t="s">
        <v>4142</v>
      </c>
      <c r="C117" s="234" t="s">
        <v>4143</v>
      </c>
      <c r="D117" s="234" t="s">
        <v>4144</v>
      </c>
      <c r="E117" s="234" t="s">
        <v>25</v>
      </c>
      <c r="F117" s="234" t="s">
        <v>4145</v>
      </c>
      <c r="G117" s="234" t="s">
        <v>4146</v>
      </c>
      <c r="H117" s="234" t="s">
        <v>4147</v>
      </c>
      <c r="I117" s="234" t="s">
        <v>4148</v>
      </c>
      <c r="J117" s="234" t="s">
        <v>4149</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4150</v>
      </c>
      <c r="B118" s="234" t="s">
        <v>4151</v>
      </c>
      <c r="C118" s="234" t="s">
        <v>4152</v>
      </c>
      <c r="D118" s="234" t="s">
        <v>4153</v>
      </c>
      <c r="E118" s="234" t="s">
        <v>25</v>
      </c>
      <c r="F118" s="234" t="s">
        <v>25</v>
      </c>
      <c r="G118" s="234" t="s">
        <v>25</v>
      </c>
      <c r="H118" s="234" t="s">
        <v>4154</v>
      </c>
      <c r="I118" s="234" t="s">
        <v>3987</v>
      </c>
      <c r="J118" s="234" t="s">
        <v>4155</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4156</v>
      </c>
      <c r="B119" s="234" t="s">
        <v>4157</v>
      </c>
      <c r="C119" s="234" t="s">
        <v>4158</v>
      </c>
      <c r="D119" s="234" t="s">
        <v>4159</v>
      </c>
      <c r="E119" s="234" t="s">
        <v>25</v>
      </c>
      <c r="F119" s="234" t="s">
        <v>4160</v>
      </c>
      <c r="G119" s="234" t="s">
        <v>25</v>
      </c>
      <c r="H119" s="234" t="s">
        <v>4161</v>
      </c>
      <c r="I119" s="234" t="s">
        <v>4162</v>
      </c>
      <c r="J119" s="234" t="s">
        <v>4163</v>
      </c>
      <c r="K119" s="237">
        <f>IF(COUNTIF(L119:AY119,"&lt;&gt;")=0,"",SUMPRODUCT(((Recommendations[ImplStatus]="Implemented")+(Recommendations[ImplStatus]="Compensated"))*ISNUMBER(MATCH(Recommendations[Id],L119:AY119,0)))/COUNTIF(L119:AY119,"&lt;&gt;"))</f>
        <v>0</v>
      </c>
      <c r="L119" s="240" t="s">
        <v>304</v>
      </c>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393</v>
      </c>
      <c r="B120" s="233" t="s">
        <v>4164</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4165</v>
      </c>
      <c r="B121" s="234" t="s">
        <v>4166</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4167</v>
      </c>
      <c r="B122" s="234" t="s">
        <v>4168</v>
      </c>
      <c r="C122" s="234" t="s">
        <v>4169</v>
      </c>
      <c r="D122" s="234" t="s">
        <v>4170</v>
      </c>
      <c r="E122" s="234" t="s">
        <v>25</v>
      </c>
      <c r="F122" s="234" t="s">
        <v>4171</v>
      </c>
      <c r="G122" s="234" t="s">
        <v>25</v>
      </c>
      <c r="H122" s="234" t="s">
        <v>4172</v>
      </c>
      <c r="I122" s="234" t="s">
        <v>4173</v>
      </c>
      <c r="J122" s="234" t="s">
        <v>4174</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4175</v>
      </c>
      <c r="B123" s="234" t="s">
        <v>4176</v>
      </c>
      <c r="C123" s="234" t="s">
        <v>4177</v>
      </c>
      <c r="D123" s="234" t="s">
        <v>4178</v>
      </c>
      <c r="E123" s="234" t="s">
        <v>25</v>
      </c>
      <c r="F123" s="234" t="s">
        <v>4179</v>
      </c>
      <c r="G123" s="234" t="s">
        <v>25</v>
      </c>
      <c r="H123" s="234" t="s">
        <v>4180</v>
      </c>
      <c r="I123" s="234" t="s">
        <v>25</v>
      </c>
      <c r="J123" s="234" t="s">
        <v>4181</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399</v>
      </c>
      <c r="B124" s="233" t="s">
        <v>4182</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4183</v>
      </c>
      <c r="B125" s="234" t="s">
        <v>4184</v>
      </c>
      <c r="C125" s="234" t="s">
        <v>4185</v>
      </c>
      <c r="D125" s="234" t="s">
        <v>4186</v>
      </c>
      <c r="E125" s="234" t="s">
        <v>25</v>
      </c>
      <c r="F125" s="234" t="s">
        <v>25</v>
      </c>
      <c r="G125" s="234" t="s">
        <v>25</v>
      </c>
      <c r="H125" s="234" t="s">
        <v>4187</v>
      </c>
      <c r="I125" s="234" t="s">
        <v>25</v>
      </c>
      <c r="J125" s="234" t="s">
        <v>4188</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4189</v>
      </c>
      <c r="B126" s="234" t="s">
        <v>4190</v>
      </c>
      <c r="C126" s="234" t="s">
        <v>4191</v>
      </c>
      <c r="D126" s="234" t="s">
        <v>4192</v>
      </c>
      <c r="E126" s="234" t="s">
        <v>25</v>
      </c>
      <c r="F126" s="234" t="s">
        <v>4193</v>
      </c>
      <c r="G126" s="234" t="s">
        <v>25</v>
      </c>
      <c r="H126" s="234" t="s">
        <v>4194</v>
      </c>
      <c r="I126" s="234" t="s">
        <v>4195</v>
      </c>
      <c r="J126" s="234" t="s">
        <v>4196</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4197</v>
      </c>
      <c r="B127" s="234" t="s">
        <v>4198</v>
      </c>
      <c r="C127" s="234" t="s">
        <v>4199</v>
      </c>
      <c r="D127" s="234" t="s">
        <v>4200</v>
      </c>
      <c r="E127" s="234" t="s">
        <v>4201</v>
      </c>
      <c r="F127" s="234" t="s">
        <v>25</v>
      </c>
      <c r="G127" s="234" t="s">
        <v>25</v>
      </c>
      <c r="H127" s="234" t="s">
        <v>4202</v>
      </c>
      <c r="I127" s="234" t="s">
        <v>25</v>
      </c>
      <c r="J127" s="234" t="s">
        <v>4203</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4204</v>
      </c>
      <c r="B128" s="234" t="s">
        <v>4205</v>
      </c>
      <c r="C128" s="234" t="s">
        <v>4206</v>
      </c>
      <c r="D128" s="234" t="s">
        <v>25</v>
      </c>
      <c r="E128" s="234" t="s">
        <v>25</v>
      </c>
      <c r="F128" s="234" t="s">
        <v>25</v>
      </c>
      <c r="G128" s="234" t="s">
        <v>25</v>
      </c>
      <c r="H128" s="234" t="s">
        <v>4207</v>
      </c>
      <c r="I128" s="234" t="s">
        <v>4208</v>
      </c>
      <c r="J128" s="234" t="s">
        <v>4209</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4210</v>
      </c>
      <c r="B129" s="234" t="s">
        <v>4211</v>
      </c>
      <c r="C129" s="234" t="s">
        <v>4212</v>
      </c>
      <c r="D129" s="234" t="s">
        <v>25</v>
      </c>
      <c r="E129" s="234" t="s">
        <v>4213</v>
      </c>
      <c r="F129" s="234" t="s">
        <v>25</v>
      </c>
      <c r="G129" s="234" t="s">
        <v>25</v>
      </c>
      <c r="H129" s="234" t="s">
        <v>4214</v>
      </c>
      <c r="I129" s="234" t="s">
        <v>25</v>
      </c>
      <c r="J129" s="234" t="s">
        <v>4215</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4216</v>
      </c>
      <c r="B130" s="234" t="s">
        <v>4217</v>
      </c>
      <c r="C130" s="234" t="s">
        <v>4218</v>
      </c>
      <c r="D130" s="234" t="s">
        <v>25</v>
      </c>
      <c r="E130" s="234" t="s">
        <v>25</v>
      </c>
      <c r="F130" s="234" t="s">
        <v>25</v>
      </c>
      <c r="G130" s="234" t="s">
        <v>25</v>
      </c>
      <c r="H130" s="234" t="s">
        <v>4219</v>
      </c>
      <c r="I130" s="234" t="s">
        <v>25</v>
      </c>
      <c r="J130" s="234" t="s">
        <v>4220</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4221</v>
      </c>
      <c r="B131" s="232" t="s">
        <v>4222</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428</v>
      </c>
      <c r="B132" s="233" t="s">
        <v>4223</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4224</v>
      </c>
      <c r="B133" s="234" t="s">
        <v>4225</v>
      </c>
      <c r="C133" s="234" t="s">
        <v>4226</v>
      </c>
      <c r="D133" s="234" t="s">
        <v>3759</v>
      </c>
      <c r="E133" s="234" t="s">
        <v>3545</v>
      </c>
      <c r="F133" s="234" t="s">
        <v>25</v>
      </c>
      <c r="G133" s="234" t="s">
        <v>25</v>
      </c>
      <c r="H133" s="234" t="s">
        <v>4227</v>
      </c>
      <c r="I133" s="234" t="s">
        <v>25</v>
      </c>
      <c r="J133" s="234" t="s">
        <v>4228</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4229</v>
      </c>
      <c r="B134" s="234" t="s">
        <v>4230</v>
      </c>
      <c r="C134" s="234" t="s">
        <v>3764</v>
      </c>
      <c r="D134" s="234" t="s">
        <v>3551</v>
      </c>
      <c r="E134" s="234" t="s">
        <v>25</v>
      </c>
      <c r="F134" s="234" t="s">
        <v>3553</v>
      </c>
      <c r="G134" s="234" t="s">
        <v>25</v>
      </c>
      <c r="H134" s="234" t="s">
        <v>4231</v>
      </c>
      <c r="I134" s="234" t="s">
        <v>25</v>
      </c>
      <c r="J134" s="234" t="s">
        <v>4232</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434</v>
      </c>
      <c r="B135" s="233" t="s">
        <v>4233</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4234</v>
      </c>
      <c r="B136" s="234" t="s">
        <v>4235</v>
      </c>
      <c r="C136" s="234" t="s">
        <v>4236</v>
      </c>
      <c r="D136" s="234" t="s">
        <v>4237</v>
      </c>
      <c r="E136" s="234" t="s">
        <v>4238</v>
      </c>
      <c r="F136" s="234" t="s">
        <v>4239</v>
      </c>
      <c r="G136" s="234" t="s">
        <v>25</v>
      </c>
      <c r="H136" s="234" t="s">
        <v>4240</v>
      </c>
      <c r="I136" s="234" t="s">
        <v>25</v>
      </c>
      <c r="J136" s="234" t="s">
        <v>4241</v>
      </c>
      <c r="K136" s="237">
        <f>IF(COUNTIF(L136:AY136,"&lt;&gt;")=0,"",SUMPRODUCT(((Recommendations[ImplStatus]="Implemented")+(Recommendations[ImplStatus]="Compensated"))*ISNUMBER(MATCH(Recommendations[Id],L136:AY136,0)))/COUNTIF(L136:AY136,"&lt;&gt;"))</f>
        <v>0</v>
      </c>
      <c r="L136" s="240" t="s">
        <v>105</v>
      </c>
      <c r="M136" s="240" t="s">
        <v>112</v>
      </c>
      <c r="N136" s="240" t="s">
        <v>317</v>
      </c>
      <c r="O136" s="240" t="s">
        <v>324</v>
      </c>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4242</v>
      </c>
      <c r="B137" s="234" t="s">
        <v>4243</v>
      </c>
      <c r="C137" s="234" t="s">
        <v>4244</v>
      </c>
      <c r="D137" s="234" t="s">
        <v>4245</v>
      </c>
      <c r="E137" s="234" t="s">
        <v>25</v>
      </c>
      <c r="F137" s="234" t="s">
        <v>25</v>
      </c>
      <c r="G137" s="234" t="s">
        <v>25</v>
      </c>
      <c r="H137" s="234" t="s">
        <v>4246</v>
      </c>
      <c r="I137" s="234" t="s">
        <v>25</v>
      </c>
      <c r="J137" s="234" t="s">
        <v>4247</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4248</v>
      </c>
      <c r="B138" s="234" t="s">
        <v>4249</v>
      </c>
      <c r="C138" s="234" t="s">
        <v>4250</v>
      </c>
      <c r="D138" s="234" t="s">
        <v>25</v>
      </c>
      <c r="E138" s="234" t="s">
        <v>25</v>
      </c>
      <c r="F138" s="234" t="s">
        <v>25</v>
      </c>
      <c r="G138" s="234" t="s">
        <v>25</v>
      </c>
      <c r="H138" s="234" t="s">
        <v>4251</v>
      </c>
      <c r="I138" s="234" t="s">
        <v>25</v>
      </c>
      <c r="J138" s="234" t="s">
        <v>4252</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4253</v>
      </c>
      <c r="B139" s="234" t="s">
        <v>4254</v>
      </c>
      <c r="C139" s="234" t="s">
        <v>4255</v>
      </c>
      <c r="D139" s="234" t="s">
        <v>4256</v>
      </c>
      <c r="E139" s="234" t="s">
        <v>25</v>
      </c>
      <c r="F139" s="234" t="s">
        <v>25</v>
      </c>
      <c r="G139" s="234" t="s">
        <v>25</v>
      </c>
      <c r="H139" s="234" t="s">
        <v>4257</v>
      </c>
      <c r="I139" s="234" t="s">
        <v>4258</v>
      </c>
      <c r="J139" s="234" t="s">
        <v>4259</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4260</v>
      </c>
      <c r="B140" s="234" t="s">
        <v>4261</v>
      </c>
      <c r="C140" s="234" t="s">
        <v>4262</v>
      </c>
      <c r="D140" s="234" t="s">
        <v>4263</v>
      </c>
      <c r="E140" s="234" t="s">
        <v>25</v>
      </c>
      <c r="F140" s="234" t="s">
        <v>25</v>
      </c>
      <c r="G140" s="234" t="s">
        <v>25</v>
      </c>
      <c r="H140" s="234" t="s">
        <v>4264</v>
      </c>
      <c r="I140" s="234" t="s">
        <v>3987</v>
      </c>
      <c r="J140" s="234" t="s">
        <v>4265</v>
      </c>
      <c r="K140" s="237">
        <f>IF(COUNTIF(L140:AY140,"&lt;&gt;")=0,"",SUMPRODUCT(((Recommendations[ImplStatus]="Implemented")+(Recommendations[ImplStatus]="Compensated"))*ISNUMBER(MATCH(Recommendations[Id],L140:AY140,0)))/COUNTIF(L140:AY140,"&lt;&gt;"))</f>
        <v>0</v>
      </c>
      <c r="L140" s="240" t="s">
        <v>105</v>
      </c>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4266</v>
      </c>
      <c r="B141" s="234" t="s">
        <v>4267</v>
      </c>
      <c r="C141" s="234" t="s">
        <v>4268</v>
      </c>
      <c r="D141" s="234" t="s">
        <v>25</v>
      </c>
      <c r="E141" s="234" t="s">
        <v>4269</v>
      </c>
      <c r="F141" s="234" t="s">
        <v>25</v>
      </c>
      <c r="G141" s="234" t="s">
        <v>25</v>
      </c>
      <c r="H141" s="234" t="s">
        <v>4270</v>
      </c>
      <c r="I141" s="234" t="s">
        <v>3987</v>
      </c>
      <c r="J141" s="234" t="s">
        <v>4271</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4272</v>
      </c>
      <c r="B142" s="234" t="s">
        <v>4273</v>
      </c>
      <c r="C142" s="234" t="s">
        <v>4274</v>
      </c>
      <c r="D142" s="234" t="s">
        <v>4275</v>
      </c>
      <c r="E142" s="234" t="s">
        <v>4269</v>
      </c>
      <c r="F142" s="234" t="s">
        <v>25</v>
      </c>
      <c r="G142" s="234" t="s">
        <v>25</v>
      </c>
      <c r="H142" s="234" t="s">
        <v>4276</v>
      </c>
      <c r="I142" s="234" t="s">
        <v>4277</v>
      </c>
      <c r="J142" s="234" t="s">
        <v>4278</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440</v>
      </c>
      <c r="B143" s="233" t="s">
        <v>4279</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4280</v>
      </c>
      <c r="B144" s="234" t="s">
        <v>4281</v>
      </c>
      <c r="C144" s="234" t="s">
        <v>4282</v>
      </c>
      <c r="D144" s="234" t="s">
        <v>25</v>
      </c>
      <c r="E144" s="234" t="s">
        <v>25</v>
      </c>
      <c r="F144" s="234" t="s">
        <v>25</v>
      </c>
      <c r="G144" s="234" t="s">
        <v>25</v>
      </c>
      <c r="H144" s="234" t="s">
        <v>4283</v>
      </c>
      <c r="I144" s="234" t="s">
        <v>25</v>
      </c>
      <c r="J144" s="234" t="s">
        <v>4284</v>
      </c>
      <c r="K144" s="237">
        <f>IF(COUNTIF(L144:AY144,"&lt;&gt;")=0,"",SUMPRODUCT(((Recommendations[ImplStatus]="Implemented")+(Recommendations[ImplStatus]="Compensated"))*ISNUMBER(MATCH(Recommendations[Id],L144:AY144,0)))/COUNTIF(L144:AY144,"&lt;&gt;"))</f>
        <v>0</v>
      </c>
      <c r="L144" s="240" t="s">
        <v>440</v>
      </c>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4285</v>
      </c>
      <c r="B145" s="234" t="s">
        <v>4286</v>
      </c>
      <c r="C145" s="234" t="s">
        <v>4287</v>
      </c>
      <c r="D145" s="234" t="s">
        <v>25</v>
      </c>
      <c r="E145" s="234" t="s">
        <v>25</v>
      </c>
      <c r="F145" s="234" t="s">
        <v>25</v>
      </c>
      <c r="G145" s="234" t="s">
        <v>25</v>
      </c>
      <c r="H145" s="234" t="s">
        <v>4288</v>
      </c>
      <c r="I145" s="234" t="s">
        <v>25</v>
      </c>
      <c r="J145" s="234" t="s">
        <v>4289</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4290</v>
      </c>
      <c r="B146" s="234" t="s">
        <v>4291</v>
      </c>
      <c r="C146" s="234" t="s">
        <v>4292</v>
      </c>
      <c r="D146" s="234" t="s">
        <v>4293</v>
      </c>
      <c r="E146" s="234" t="s">
        <v>25</v>
      </c>
      <c r="F146" s="234" t="s">
        <v>25</v>
      </c>
      <c r="G146" s="234" t="s">
        <v>25</v>
      </c>
      <c r="H146" s="234" t="s">
        <v>4294</v>
      </c>
      <c r="I146" s="234" t="s">
        <v>25</v>
      </c>
      <c r="J146" s="234" t="s">
        <v>4295</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4296</v>
      </c>
      <c r="B147" s="232" t="s">
        <v>4297</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482</v>
      </c>
      <c r="B148" s="233" t="s">
        <v>4298</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4299</v>
      </c>
      <c r="B149" s="234" t="s">
        <v>4300</v>
      </c>
      <c r="C149" s="234" t="s">
        <v>4301</v>
      </c>
      <c r="D149" s="234" t="s">
        <v>3759</v>
      </c>
      <c r="E149" s="234" t="s">
        <v>3545</v>
      </c>
      <c r="F149" s="234" t="s">
        <v>25</v>
      </c>
      <c r="G149" s="234" t="s">
        <v>25</v>
      </c>
      <c r="H149" s="234" t="s">
        <v>4302</v>
      </c>
      <c r="I149" s="234" t="s">
        <v>25</v>
      </c>
      <c r="J149" s="234" t="s">
        <v>4303</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4304</v>
      </c>
      <c r="B150" s="234" t="s">
        <v>4305</v>
      </c>
      <c r="C150" s="234" t="s">
        <v>3550</v>
      </c>
      <c r="D150" s="234" t="s">
        <v>3551</v>
      </c>
      <c r="E150" s="234" t="s">
        <v>25</v>
      </c>
      <c r="F150" s="234" t="s">
        <v>3553</v>
      </c>
      <c r="G150" s="234" t="s">
        <v>25</v>
      </c>
      <c r="H150" s="234" t="s">
        <v>4306</v>
      </c>
      <c r="I150" s="234" t="s">
        <v>25</v>
      </c>
      <c r="J150" s="234" t="s">
        <v>4307</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489</v>
      </c>
      <c r="B151" s="233" t="s">
        <v>4308</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4309</v>
      </c>
      <c r="B152" s="234" t="s">
        <v>4310</v>
      </c>
      <c r="C152" s="234" t="s">
        <v>4311</v>
      </c>
      <c r="D152" s="234" t="s">
        <v>25</v>
      </c>
      <c r="E152" s="234" t="s">
        <v>25</v>
      </c>
      <c r="F152" s="234" t="s">
        <v>25</v>
      </c>
      <c r="G152" s="234" t="s">
        <v>25</v>
      </c>
      <c r="H152" s="234" t="s">
        <v>4312</v>
      </c>
      <c r="I152" s="234" t="s">
        <v>4313</v>
      </c>
      <c r="J152" s="234" t="s">
        <v>4314</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4315</v>
      </c>
      <c r="B153" s="234" t="s">
        <v>4316</v>
      </c>
      <c r="C153" s="234" t="s">
        <v>4317</v>
      </c>
      <c r="D153" s="234" t="s">
        <v>4318</v>
      </c>
      <c r="E153" s="234" t="s">
        <v>25</v>
      </c>
      <c r="F153" s="234" t="s">
        <v>4319</v>
      </c>
      <c r="G153" s="234" t="s">
        <v>25</v>
      </c>
      <c r="H153" s="234" t="s">
        <v>4320</v>
      </c>
      <c r="I153" s="234" t="s">
        <v>4321</v>
      </c>
      <c r="J153" s="234" t="s">
        <v>4322</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4323</v>
      </c>
      <c r="B154" s="234" t="s">
        <v>4324</v>
      </c>
      <c r="C154" s="234" t="s">
        <v>4325</v>
      </c>
      <c r="D154" s="234" t="s">
        <v>25</v>
      </c>
      <c r="E154" s="234" t="s">
        <v>25</v>
      </c>
      <c r="F154" s="234" t="s">
        <v>4326</v>
      </c>
      <c r="G154" s="234" t="s">
        <v>25</v>
      </c>
      <c r="H154" s="234" t="s">
        <v>4327</v>
      </c>
      <c r="I154" s="234" t="s">
        <v>25</v>
      </c>
      <c r="J154" s="234" t="s">
        <v>4328</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4329</v>
      </c>
      <c r="B155" s="234" t="s">
        <v>4330</v>
      </c>
      <c r="C155" s="234" t="s">
        <v>4331</v>
      </c>
      <c r="D155" s="234" t="s">
        <v>25</v>
      </c>
      <c r="E155" s="234" t="s">
        <v>25</v>
      </c>
      <c r="F155" s="234" t="s">
        <v>25</v>
      </c>
      <c r="G155" s="234" t="s">
        <v>25</v>
      </c>
      <c r="H155" s="234" t="s">
        <v>4332</v>
      </c>
      <c r="I155" s="234" t="s">
        <v>4333</v>
      </c>
      <c r="J155" s="234" t="s">
        <v>4334</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4335</v>
      </c>
      <c r="B156" s="234" t="s">
        <v>4336</v>
      </c>
      <c r="C156" s="234" t="s">
        <v>4337</v>
      </c>
      <c r="D156" s="234" t="s">
        <v>25</v>
      </c>
      <c r="E156" s="234" t="s">
        <v>25</v>
      </c>
      <c r="F156" s="234" t="s">
        <v>25</v>
      </c>
      <c r="G156" s="234" t="s">
        <v>25</v>
      </c>
      <c r="H156" s="234" t="s">
        <v>4338</v>
      </c>
      <c r="I156" s="234" t="s">
        <v>25</v>
      </c>
      <c r="J156" s="234" t="s">
        <v>4339</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4340</v>
      </c>
      <c r="B157" s="234" t="s">
        <v>4341</v>
      </c>
      <c r="C157" s="234" t="s">
        <v>4342</v>
      </c>
      <c r="D157" s="234" t="s">
        <v>4343</v>
      </c>
      <c r="E157" s="234" t="s">
        <v>25</v>
      </c>
      <c r="F157" s="234" t="s">
        <v>25</v>
      </c>
      <c r="G157" s="234" t="s">
        <v>25</v>
      </c>
      <c r="H157" s="234" t="s">
        <v>4344</v>
      </c>
      <c r="I157" s="234" t="s">
        <v>25</v>
      </c>
      <c r="J157" s="234" t="s">
        <v>4345</v>
      </c>
      <c r="K157" s="237">
        <f>IF(COUNTIF(L157:AY157,"&lt;&gt;")=0,"",SUMPRODUCT(((Recommendations[ImplStatus]="Implemented")+(Recommendations[ImplStatus]="Compensated"))*ISNUMBER(MATCH(Recommendations[Id],L157:AY157,0)))/COUNTIF(L157:AY157,"&lt;&gt;"))</f>
        <v>0</v>
      </c>
      <c r="L157" s="240" t="s">
        <v>48</v>
      </c>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4346</v>
      </c>
      <c r="B158" s="234" t="s">
        <v>4347</v>
      </c>
      <c r="C158" s="234" t="s">
        <v>4348</v>
      </c>
      <c r="D158" s="234" t="s">
        <v>4349</v>
      </c>
      <c r="E158" s="234" t="s">
        <v>25</v>
      </c>
      <c r="F158" s="234" t="s">
        <v>25</v>
      </c>
      <c r="G158" s="234" t="s">
        <v>25</v>
      </c>
      <c r="H158" s="234" t="s">
        <v>25</v>
      </c>
      <c r="I158" s="234" t="s">
        <v>25</v>
      </c>
      <c r="J158" s="234" t="s">
        <v>4350</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4351</v>
      </c>
      <c r="B159" s="234" t="s">
        <v>4352</v>
      </c>
      <c r="C159" s="234" t="s">
        <v>4353</v>
      </c>
      <c r="D159" s="234" t="s">
        <v>4354</v>
      </c>
      <c r="E159" s="234" t="s">
        <v>25</v>
      </c>
      <c r="F159" s="234" t="s">
        <v>4355</v>
      </c>
      <c r="G159" s="234" t="s">
        <v>25</v>
      </c>
      <c r="H159" s="234" t="s">
        <v>4356</v>
      </c>
      <c r="I159" s="234" t="s">
        <v>4357</v>
      </c>
      <c r="J159" s="234" t="s">
        <v>4358</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495</v>
      </c>
      <c r="B160" s="233" t="s">
        <v>4359</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4360</v>
      </c>
      <c r="B161" s="234" t="s">
        <v>4361</v>
      </c>
      <c r="C161" s="234" t="s">
        <v>4362</v>
      </c>
      <c r="D161" s="234" t="s">
        <v>4363</v>
      </c>
      <c r="E161" s="234" t="s">
        <v>25</v>
      </c>
      <c r="F161" s="234" t="s">
        <v>25</v>
      </c>
      <c r="G161" s="234" t="s">
        <v>4364</v>
      </c>
      <c r="H161" s="234" t="s">
        <v>4365</v>
      </c>
      <c r="I161" s="234" t="s">
        <v>4366</v>
      </c>
      <c r="J161" s="234" t="s">
        <v>4367</v>
      </c>
      <c r="K161" s="237">
        <f>IF(COUNTIF(L161:AY161,"&lt;&gt;")=0,"",SUMPRODUCT(((Recommendations[ImplStatus]="Implemented")+(Recommendations[ImplStatus]="Compensated"))*ISNUMBER(MATCH(Recommendations[Id],L161:AY161,0)))/COUNTIF(L161:AY161,"&lt;&gt;"))</f>
        <v>0</v>
      </c>
      <c r="L161" s="240" t="s">
        <v>458</v>
      </c>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4368</v>
      </c>
      <c r="B162" s="234" t="s">
        <v>4369</v>
      </c>
      <c r="C162" s="234" t="s">
        <v>4370</v>
      </c>
      <c r="D162" s="234" t="s">
        <v>4371</v>
      </c>
      <c r="E162" s="234" t="s">
        <v>25</v>
      </c>
      <c r="F162" s="234" t="s">
        <v>25</v>
      </c>
      <c r="G162" s="234" t="s">
        <v>25</v>
      </c>
      <c r="H162" s="234" t="s">
        <v>4372</v>
      </c>
      <c r="I162" s="234" t="s">
        <v>25</v>
      </c>
      <c r="J162" s="234" t="s">
        <v>4373</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4374</v>
      </c>
      <c r="B163" s="234" t="s">
        <v>4375</v>
      </c>
      <c r="C163" s="234" t="s">
        <v>4376</v>
      </c>
      <c r="D163" s="234" t="s">
        <v>4371</v>
      </c>
      <c r="E163" s="234" t="s">
        <v>25</v>
      </c>
      <c r="F163" s="234" t="s">
        <v>4377</v>
      </c>
      <c r="G163" s="234" t="s">
        <v>25</v>
      </c>
      <c r="H163" s="234" t="s">
        <v>4378</v>
      </c>
      <c r="I163" s="234" t="s">
        <v>25</v>
      </c>
      <c r="J163" s="234" t="s">
        <v>4379</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4380</v>
      </c>
      <c r="B164" s="234" t="s">
        <v>4381</v>
      </c>
      <c r="C164" s="234" t="s">
        <v>4382</v>
      </c>
      <c r="D164" s="234" t="s">
        <v>4383</v>
      </c>
      <c r="E164" s="234" t="s">
        <v>25</v>
      </c>
      <c r="F164" s="234" t="s">
        <v>25</v>
      </c>
      <c r="G164" s="234" t="s">
        <v>25</v>
      </c>
      <c r="H164" s="234" t="s">
        <v>4384</v>
      </c>
      <c r="I164" s="234" t="s">
        <v>4385</v>
      </c>
      <c r="J164" s="234" t="s">
        <v>4386</v>
      </c>
      <c r="K164" s="237">
        <f>IF(COUNTIF(L164:AY164,"&lt;&gt;")=0,"",SUMPRODUCT(((Recommendations[ImplStatus]="Implemented")+(Recommendations[ImplStatus]="Compensated"))*ISNUMBER(MATCH(Recommendations[Id],L164:AY164,0)))/COUNTIF(L164:AY164,"&lt;&gt;"))</f>
        <v>0</v>
      </c>
      <c r="L164" s="240" t="s">
        <v>99</v>
      </c>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4387</v>
      </c>
      <c r="B165" s="234" t="s">
        <v>4388</v>
      </c>
      <c r="C165" s="234" t="s">
        <v>4389</v>
      </c>
      <c r="D165" s="234" t="s">
        <v>25</v>
      </c>
      <c r="E165" s="234" t="s">
        <v>25</v>
      </c>
      <c r="F165" s="234" t="s">
        <v>25</v>
      </c>
      <c r="G165" s="234" t="s">
        <v>25</v>
      </c>
      <c r="H165" s="234" t="s">
        <v>4390</v>
      </c>
      <c r="I165" s="234" t="s">
        <v>25</v>
      </c>
      <c r="J165" s="234" t="s">
        <v>4391</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4392</v>
      </c>
      <c r="B166" s="234" t="s">
        <v>4393</v>
      </c>
      <c r="C166" s="234" t="s">
        <v>4394</v>
      </c>
      <c r="D166" s="234" t="s">
        <v>4395</v>
      </c>
      <c r="E166" s="234" t="s">
        <v>25</v>
      </c>
      <c r="F166" s="234" t="s">
        <v>25</v>
      </c>
      <c r="G166" s="234" t="s">
        <v>25</v>
      </c>
      <c r="H166" s="234" t="s">
        <v>4396</v>
      </c>
      <c r="I166" s="234" t="s">
        <v>4397</v>
      </c>
      <c r="J166" s="234" t="s">
        <v>4398</v>
      </c>
      <c r="K166" s="237">
        <f>IF(COUNTIF(L166:AY166,"&lt;&gt;")=0,"",SUMPRODUCT(((Recommendations[ImplStatus]="Implemented")+(Recommendations[ImplStatus]="Compensated"))*ISNUMBER(MATCH(Recommendations[Id],L166:AY166,0)))/COUNTIF(L166:AY166,"&lt;&gt;"))</f>
        <v>0</v>
      </c>
      <c r="L166" s="240" t="s">
        <v>59</v>
      </c>
      <c r="M166" s="240" t="s">
        <v>65</v>
      </c>
      <c r="N166" s="240" t="s">
        <v>71</v>
      </c>
      <c r="O166" s="240" t="s">
        <v>76</v>
      </c>
      <c r="P166" s="240" t="s">
        <v>81</v>
      </c>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4399</v>
      </c>
      <c r="B167" s="234" t="s">
        <v>4400</v>
      </c>
      <c r="C167" s="234" t="s">
        <v>4401</v>
      </c>
      <c r="D167" s="234" t="s">
        <v>25</v>
      </c>
      <c r="E167" s="234" t="s">
        <v>25</v>
      </c>
      <c r="F167" s="234" t="s">
        <v>25</v>
      </c>
      <c r="G167" s="234" t="s">
        <v>25</v>
      </c>
      <c r="H167" s="234" t="s">
        <v>4402</v>
      </c>
      <c r="I167" s="234" t="s">
        <v>4403</v>
      </c>
      <c r="J167" s="234" t="s">
        <v>4404</v>
      </c>
      <c r="K167" s="237">
        <f>IF(COUNTIF(L167:AY167,"&lt;&gt;")=0,"",SUMPRODUCT(((Recommendations[ImplStatus]="Implemented")+(Recommendations[ImplStatus]="Compensated"))*ISNUMBER(MATCH(Recommendations[Id],L167:AY167,0)))/COUNTIF(L167:AY167,"&lt;&gt;"))</f>
        <v>0</v>
      </c>
      <c r="L167" s="240" t="s">
        <v>87</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4405</v>
      </c>
      <c r="B168" s="234" t="s">
        <v>4406</v>
      </c>
      <c r="C168" s="234" t="s">
        <v>4407</v>
      </c>
      <c r="D168" s="234" t="s">
        <v>4408</v>
      </c>
      <c r="E168" s="234" t="s">
        <v>25</v>
      </c>
      <c r="F168" s="234" t="s">
        <v>25</v>
      </c>
      <c r="G168" s="234" t="s">
        <v>25</v>
      </c>
      <c r="H168" s="234" t="s">
        <v>4409</v>
      </c>
      <c r="I168" s="234" t="s">
        <v>25</v>
      </c>
      <c r="J168" s="234" t="s">
        <v>4410</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4411</v>
      </c>
      <c r="B169" s="234" t="s">
        <v>4412</v>
      </c>
      <c r="C169" s="234" t="s">
        <v>4413</v>
      </c>
      <c r="D169" s="234" t="s">
        <v>4414</v>
      </c>
      <c r="E169" s="234" t="s">
        <v>25</v>
      </c>
      <c r="F169" s="234" t="s">
        <v>25</v>
      </c>
      <c r="G169" s="234" t="s">
        <v>4415</v>
      </c>
      <c r="H169" s="234" t="s">
        <v>4416</v>
      </c>
      <c r="I169" s="234" t="s">
        <v>4417</v>
      </c>
      <c r="J169" s="234" t="s">
        <v>4418</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4419</v>
      </c>
      <c r="B170" s="234" t="s">
        <v>4420</v>
      </c>
      <c r="C170" s="234" t="s">
        <v>4421</v>
      </c>
      <c r="D170" s="234" t="s">
        <v>4422</v>
      </c>
      <c r="E170" s="234" t="s">
        <v>25</v>
      </c>
      <c r="F170" s="234" t="s">
        <v>25</v>
      </c>
      <c r="G170" s="234" t="s">
        <v>25</v>
      </c>
      <c r="H170" s="234" t="s">
        <v>4423</v>
      </c>
      <c r="I170" s="234" t="s">
        <v>4424</v>
      </c>
      <c r="J170" s="234" t="s">
        <v>4425</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4426</v>
      </c>
      <c r="B171" s="234" t="s">
        <v>4427</v>
      </c>
      <c r="C171" s="234" t="s">
        <v>4421</v>
      </c>
      <c r="D171" s="234" t="s">
        <v>4428</v>
      </c>
      <c r="E171" s="234" t="s">
        <v>25</v>
      </c>
      <c r="F171" s="234" t="s">
        <v>25</v>
      </c>
      <c r="G171" s="234" t="s">
        <v>4429</v>
      </c>
      <c r="H171" s="234" t="s">
        <v>4423</v>
      </c>
      <c r="I171" s="234" t="s">
        <v>4430</v>
      </c>
      <c r="J171" s="234" t="s">
        <v>4431</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4432</v>
      </c>
      <c r="B172" s="234" t="s">
        <v>4433</v>
      </c>
      <c r="C172" s="234" t="s">
        <v>4434</v>
      </c>
      <c r="D172" s="234" t="s">
        <v>4435</v>
      </c>
      <c r="E172" s="234" t="s">
        <v>25</v>
      </c>
      <c r="F172" s="234" t="s">
        <v>25</v>
      </c>
      <c r="G172" s="234" t="s">
        <v>25</v>
      </c>
      <c r="H172" s="234" t="s">
        <v>4436</v>
      </c>
      <c r="I172" s="234" t="s">
        <v>25</v>
      </c>
      <c r="J172" s="234" t="s">
        <v>4437</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501</v>
      </c>
      <c r="B173" s="233" t="s">
        <v>4438</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4439</v>
      </c>
      <c r="B174" s="234" t="s">
        <v>4440</v>
      </c>
      <c r="C174" s="234" t="s">
        <v>4441</v>
      </c>
      <c r="D174" s="234" t="s">
        <v>4442</v>
      </c>
      <c r="E174" s="234" t="s">
        <v>4443</v>
      </c>
      <c r="F174" s="234" t="s">
        <v>25</v>
      </c>
      <c r="G174" s="234" t="s">
        <v>25</v>
      </c>
      <c r="H174" s="234" t="s">
        <v>4444</v>
      </c>
      <c r="I174" s="234" t="s">
        <v>4445</v>
      </c>
      <c r="J174" s="234" t="s">
        <v>4446</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4447</v>
      </c>
      <c r="B175" s="234" t="s">
        <v>4448</v>
      </c>
      <c r="C175" s="234" t="s">
        <v>4449</v>
      </c>
      <c r="D175" s="234" t="s">
        <v>25</v>
      </c>
      <c r="E175" s="234" t="s">
        <v>4450</v>
      </c>
      <c r="F175" s="234" t="s">
        <v>25</v>
      </c>
      <c r="G175" s="234" t="s">
        <v>25</v>
      </c>
      <c r="H175" s="234" t="s">
        <v>4451</v>
      </c>
      <c r="I175" s="234" t="s">
        <v>25</v>
      </c>
      <c r="J175" s="234" t="s">
        <v>4452</v>
      </c>
      <c r="K175" s="237">
        <f>IF(COUNTIF(L175:AY175,"&lt;&gt;")=0,"",SUMPRODUCT(((Recommendations[ImplStatus]="Implemented")+(Recommendations[ImplStatus]="Compensated"))*ISNUMBER(MATCH(Recommendations[Id],L175:AY175,0)))/COUNTIF(L175:AY175,"&lt;&gt;"))</f>
        <v>0</v>
      </c>
      <c r="L175" s="240" t="s">
        <v>36</v>
      </c>
      <c r="M175" s="240" t="s">
        <v>41</v>
      </c>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4453</v>
      </c>
      <c r="B176" s="234" t="s">
        <v>4454</v>
      </c>
      <c r="C176" s="234" t="s">
        <v>4455</v>
      </c>
      <c r="D176" s="234" t="s">
        <v>25</v>
      </c>
      <c r="E176" s="234" t="s">
        <v>4456</v>
      </c>
      <c r="F176" s="234" t="s">
        <v>25</v>
      </c>
      <c r="G176" s="234" t="s">
        <v>25</v>
      </c>
      <c r="H176" s="234" t="s">
        <v>4457</v>
      </c>
      <c r="I176" s="234" t="s">
        <v>4458</v>
      </c>
      <c r="J176" s="234" t="s">
        <v>4459</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506</v>
      </c>
      <c r="B177" s="233" t="s">
        <v>4460</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4461</v>
      </c>
      <c r="B178" s="234" t="s">
        <v>4462</v>
      </c>
      <c r="C178" s="234" t="s">
        <v>4463</v>
      </c>
      <c r="D178" s="234" t="s">
        <v>4464</v>
      </c>
      <c r="E178" s="234" t="s">
        <v>4465</v>
      </c>
      <c r="F178" s="234" t="s">
        <v>4466</v>
      </c>
      <c r="G178" s="234" t="s">
        <v>25</v>
      </c>
      <c r="H178" s="234" t="s">
        <v>4467</v>
      </c>
      <c r="I178" s="234" t="s">
        <v>4468</v>
      </c>
      <c r="J178" s="234" t="s">
        <v>4469</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511</v>
      </c>
      <c r="B179" s="233" t="s">
        <v>4470</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4471</v>
      </c>
      <c r="B180" s="234" t="s">
        <v>4472</v>
      </c>
      <c r="C180" s="234" t="s">
        <v>4473</v>
      </c>
      <c r="D180" s="234" t="s">
        <v>4464</v>
      </c>
      <c r="E180" s="234" t="s">
        <v>4474</v>
      </c>
      <c r="F180" s="234" t="s">
        <v>25</v>
      </c>
      <c r="G180" s="234" t="s">
        <v>25</v>
      </c>
      <c r="H180" s="234" t="s">
        <v>4475</v>
      </c>
      <c r="I180" s="234" t="s">
        <v>3987</v>
      </c>
      <c r="J180" s="234" t="s">
        <v>4476</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4477</v>
      </c>
      <c r="B181" s="234" t="s">
        <v>4478</v>
      </c>
      <c r="C181" s="234" t="s">
        <v>4479</v>
      </c>
      <c r="D181" s="234" t="s">
        <v>4480</v>
      </c>
      <c r="E181" s="234" t="s">
        <v>25</v>
      </c>
      <c r="F181" s="234" t="s">
        <v>25</v>
      </c>
      <c r="G181" s="234" t="s">
        <v>25</v>
      </c>
      <c r="H181" s="234" t="s">
        <v>4481</v>
      </c>
      <c r="I181" s="234" t="s">
        <v>4482</v>
      </c>
      <c r="J181" s="234" t="s">
        <v>4483</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4484</v>
      </c>
      <c r="B182" s="234" t="s">
        <v>4485</v>
      </c>
      <c r="C182" s="234" t="s">
        <v>4486</v>
      </c>
      <c r="D182" s="234" t="s">
        <v>4487</v>
      </c>
      <c r="E182" s="234" t="s">
        <v>25</v>
      </c>
      <c r="F182" s="234" t="s">
        <v>25</v>
      </c>
      <c r="G182" s="234" t="s">
        <v>25</v>
      </c>
      <c r="H182" s="234" t="s">
        <v>4488</v>
      </c>
      <c r="I182" s="234" t="s">
        <v>3987</v>
      </c>
      <c r="J182" s="234" t="s">
        <v>4489</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4490</v>
      </c>
      <c r="B183" s="232" t="s">
        <v>4491</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1080</v>
      </c>
      <c r="B184" s="233" t="s">
        <v>4492</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4493</v>
      </c>
      <c r="B185" s="234" t="s">
        <v>4494</v>
      </c>
      <c r="C185" s="234" t="s">
        <v>4495</v>
      </c>
      <c r="D185" s="234" t="s">
        <v>3759</v>
      </c>
      <c r="E185" s="234" t="s">
        <v>4496</v>
      </c>
      <c r="F185" s="234" t="s">
        <v>25</v>
      </c>
      <c r="G185" s="234" t="s">
        <v>25</v>
      </c>
      <c r="H185" s="234" t="s">
        <v>4497</v>
      </c>
      <c r="I185" s="234" t="s">
        <v>25</v>
      </c>
      <c r="J185" s="234" t="s">
        <v>4498</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4499</v>
      </c>
      <c r="B186" s="234" t="s">
        <v>4500</v>
      </c>
      <c r="C186" s="234" t="s">
        <v>3764</v>
      </c>
      <c r="D186" s="234" t="s">
        <v>4501</v>
      </c>
      <c r="E186" s="234" t="s">
        <v>25</v>
      </c>
      <c r="F186" s="234" t="s">
        <v>25</v>
      </c>
      <c r="G186" s="234" t="s">
        <v>25</v>
      </c>
      <c r="H186" s="234" t="s">
        <v>4502</v>
      </c>
      <c r="I186" s="234" t="s">
        <v>25</v>
      </c>
      <c r="J186" s="234" t="s">
        <v>4503</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1084</v>
      </c>
      <c r="B187" s="233" t="s">
        <v>4504</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4505</v>
      </c>
      <c r="B188" s="234" t="s">
        <v>4506</v>
      </c>
      <c r="C188" s="234" t="s">
        <v>4507</v>
      </c>
      <c r="D188" s="234" t="s">
        <v>4508</v>
      </c>
      <c r="E188" s="234" t="s">
        <v>25</v>
      </c>
      <c r="F188" s="234" t="s">
        <v>4509</v>
      </c>
      <c r="G188" s="234" t="s">
        <v>25</v>
      </c>
      <c r="H188" s="234" t="s">
        <v>4510</v>
      </c>
      <c r="I188" s="234" t="s">
        <v>4511</v>
      </c>
      <c r="J188" s="234" t="s">
        <v>4512</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4513</v>
      </c>
      <c r="B189" s="234" t="s">
        <v>4514</v>
      </c>
      <c r="C189" s="234" t="s">
        <v>4515</v>
      </c>
      <c r="D189" s="234" t="s">
        <v>4516</v>
      </c>
      <c r="E189" s="234" t="s">
        <v>25</v>
      </c>
      <c r="F189" s="234" t="s">
        <v>25</v>
      </c>
      <c r="G189" s="234" t="s">
        <v>25</v>
      </c>
      <c r="H189" s="234" t="s">
        <v>4517</v>
      </c>
      <c r="I189" s="234" t="s">
        <v>25</v>
      </c>
      <c r="J189" s="234" t="s">
        <v>4518</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4519</v>
      </c>
      <c r="B190" s="234" t="s">
        <v>4520</v>
      </c>
      <c r="C190" s="234" t="s">
        <v>4521</v>
      </c>
      <c r="D190" s="234" t="s">
        <v>4522</v>
      </c>
      <c r="E190" s="234" t="s">
        <v>25</v>
      </c>
      <c r="F190" s="234" t="s">
        <v>4523</v>
      </c>
      <c r="G190" s="234" t="s">
        <v>25</v>
      </c>
      <c r="H190" s="234" t="s">
        <v>4524</v>
      </c>
      <c r="I190" s="234" t="s">
        <v>25</v>
      </c>
      <c r="J190" s="234" t="s">
        <v>4525</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4526</v>
      </c>
      <c r="B191" s="234" t="s">
        <v>4527</v>
      </c>
      <c r="C191" s="234" t="s">
        <v>4528</v>
      </c>
      <c r="D191" s="234" t="s">
        <v>25</v>
      </c>
      <c r="E191" s="234" t="s">
        <v>25</v>
      </c>
      <c r="F191" s="234" t="s">
        <v>25</v>
      </c>
      <c r="G191" s="234" t="s">
        <v>25</v>
      </c>
      <c r="H191" s="234" t="s">
        <v>4529</v>
      </c>
      <c r="I191" s="234" t="s">
        <v>25</v>
      </c>
      <c r="J191" s="234" t="s">
        <v>4530</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4531</v>
      </c>
      <c r="B192" s="234" t="s">
        <v>4532</v>
      </c>
      <c r="C192" s="234" t="s">
        <v>4533</v>
      </c>
      <c r="D192" s="234" t="s">
        <v>4534</v>
      </c>
      <c r="E192" s="234" t="s">
        <v>4535</v>
      </c>
      <c r="F192" s="234" t="s">
        <v>25</v>
      </c>
      <c r="G192" s="234" t="s">
        <v>25</v>
      </c>
      <c r="H192" s="234" t="s">
        <v>4536</v>
      </c>
      <c r="I192" s="234" t="s">
        <v>25</v>
      </c>
      <c r="J192" s="234" t="s">
        <v>4537</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1088</v>
      </c>
      <c r="B193" s="233" t="s">
        <v>4538</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4539</v>
      </c>
      <c r="B194" s="234" t="s">
        <v>4540</v>
      </c>
      <c r="C194" s="234" t="s">
        <v>4541</v>
      </c>
      <c r="D194" s="234" t="s">
        <v>4534</v>
      </c>
      <c r="E194" s="234" t="s">
        <v>4535</v>
      </c>
      <c r="F194" s="234" t="s">
        <v>4542</v>
      </c>
      <c r="G194" s="234" t="s">
        <v>25</v>
      </c>
      <c r="H194" s="234" t="s">
        <v>4543</v>
      </c>
      <c r="I194" s="234" t="s">
        <v>25</v>
      </c>
      <c r="J194" s="234" t="s">
        <v>4544</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4545</v>
      </c>
      <c r="B195" s="234" t="s">
        <v>4546</v>
      </c>
      <c r="C195" s="234" t="s">
        <v>4547</v>
      </c>
      <c r="D195" s="234" t="s">
        <v>4548</v>
      </c>
      <c r="E195" s="234" t="s">
        <v>25</v>
      </c>
      <c r="F195" s="234" t="s">
        <v>25</v>
      </c>
      <c r="G195" s="234" t="s">
        <v>25</v>
      </c>
      <c r="H195" s="234" t="s">
        <v>4549</v>
      </c>
      <c r="I195" s="234" t="s">
        <v>25</v>
      </c>
      <c r="J195" s="234" t="s">
        <v>4550</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4551</v>
      </c>
      <c r="B196" s="234" t="s">
        <v>4552</v>
      </c>
      <c r="C196" s="234" t="s">
        <v>4553</v>
      </c>
      <c r="D196" s="234" t="s">
        <v>25</v>
      </c>
      <c r="E196" s="234" t="s">
        <v>4554</v>
      </c>
      <c r="F196" s="234" t="s">
        <v>25</v>
      </c>
      <c r="G196" s="234" t="s">
        <v>25</v>
      </c>
      <c r="H196" s="234" t="s">
        <v>4555</v>
      </c>
      <c r="I196" s="234" t="s">
        <v>25</v>
      </c>
      <c r="J196" s="234" t="s">
        <v>4556</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4557</v>
      </c>
      <c r="B197" s="234" t="s">
        <v>4558</v>
      </c>
      <c r="C197" s="234" t="s">
        <v>4559</v>
      </c>
      <c r="D197" s="234" t="s">
        <v>25</v>
      </c>
      <c r="E197" s="234" t="s">
        <v>25</v>
      </c>
      <c r="F197" s="234" t="s">
        <v>25</v>
      </c>
      <c r="G197" s="234" t="s">
        <v>25</v>
      </c>
      <c r="H197" s="234" t="s">
        <v>4560</v>
      </c>
      <c r="I197" s="234" t="s">
        <v>25</v>
      </c>
      <c r="J197" s="234" t="s">
        <v>4561</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4562</v>
      </c>
      <c r="B198" s="234" t="s">
        <v>4563</v>
      </c>
      <c r="C198" s="234" t="s">
        <v>4564</v>
      </c>
      <c r="D198" s="234" t="s">
        <v>4565</v>
      </c>
      <c r="E198" s="234" t="s">
        <v>25</v>
      </c>
      <c r="F198" s="234" t="s">
        <v>25</v>
      </c>
      <c r="G198" s="234" t="s">
        <v>25</v>
      </c>
      <c r="H198" s="234" t="s">
        <v>4566</v>
      </c>
      <c r="I198" s="234" t="s">
        <v>25</v>
      </c>
      <c r="J198" s="234" t="s">
        <v>4567</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1092</v>
      </c>
      <c r="B199" s="233" t="s">
        <v>4568</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4569</v>
      </c>
      <c r="B200" s="234" t="s">
        <v>4570</v>
      </c>
      <c r="C200" s="234" t="s">
        <v>4571</v>
      </c>
      <c r="D200" s="234" t="s">
        <v>25</v>
      </c>
      <c r="E200" s="234" t="s">
        <v>25</v>
      </c>
      <c r="F200" s="234" t="s">
        <v>25</v>
      </c>
      <c r="G200" s="234" t="s">
        <v>25</v>
      </c>
      <c r="H200" s="234" t="s">
        <v>4572</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4573</v>
      </c>
      <c r="B201" s="234" t="s">
        <v>4574</v>
      </c>
      <c r="C201" s="234" t="s">
        <v>4575</v>
      </c>
      <c r="D201" s="234" t="s">
        <v>4576</v>
      </c>
      <c r="E201" s="234" t="s">
        <v>25</v>
      </c>
      <c r="F201" s="234" t="s">
        <v>25</v>
      </c>
      <c r="G201" s="234" t="s">
        <v>25</v>
      </c>
      <c r="H201" s="234" t="s">
        <v>4577</v>
      </c>
      <c r="I201" s="234" t="s">
        <v>25</v>
      </c>
      <c r="J201" s="234" t="s">
        <v>4578</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4579</v>
      </c>
      <c r="B202" s="234" t="s">
        <v>4580</v>
      </c>
      <c r="C202" s="234" t="s">
        <v>4581</v>
      </c>
      <c r="D202" s="234" t="s">
        <v>25</v>
      </c>
      <c r="E202" s="234" t="s">
        <v>25</v>
      </c>
      <c r="F202" s="234" t="s">
        <v>25</v>
      </c>
      <c r="G202" s="234" t="s">
        <v>25</v>
      </c>
      <c r="H202" s="234" t="s">
        <v>4582</v>
      </c>
      <c r="I202" s="234" t="s">
        <v>25</v>
      </c>
      <c r="J202" s="234" t="s">
        <v>4583</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4584</v>
      </c>
      <c r="B203" s="234" t="s">
        <v>4585</v>
      </c>
      <c r="C203" s="234" t="s">
        <v>4586</v>
      </c>
      <c r="D203" s="234" t="s">
        <v>4587</v>
      </c>
      <c r="E203" s="234" t="s">
        <v>25</v>
      </c>
      <c r="F203" s="234" t="s">
        <v>25</v>
      </c>
      <c r="G203" s="234" t="s">
        <v>25</v>
      </c>
      <c r="H203" s="234" t="s">
        <v>4588</v>
      </c>
      <c r="I203" s="234" t="s">
        <v>25</v>
      </c>
      <c r="J203" s="234" t="s">
        <v>4589</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4590</v>
      </c>
      <c r="B204" s="234" t="s">
        <v>4591</v>
      </c>
      <c r="C204" s="234" t="s">
        <v>4592</v>
      </c>
      <c r="D204" s="234" t="s">
        <v>25</v>
      </c>
      <c r="E204" s="234" t="s">
        <v>25</v>
      </c>
      <c r="F204" s="234" t="s">
        <v>25</v>
      </c>
      <c r="G204" s="234" t="s">
        <v>25</v>
      </c>
      <c r="H204" s="234" t="s">
        <v>4593</v>
      </c>
      <c r="I204" s="234" t="s">
        <v>25</v>
      </c>
      <c r="J204" s="234" t="s">
        <v>4594</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4595</v>
      </c>
      <c r="B205" s="234" t="s">
        <v>4596</v>
      </c>
      <c r="C205" s="234" t="s">
        <v>4597</v>
      </c>
      <c r="D205" s="234" t="s">
        <v>25</v>
      </c>
      <c r="E205" s="234" t="s">
        <v>25</v>
      </c>
      <c r="F205" s="234" t="s">
        <v>25</v>
      </c>
      <c r="G205" s="234" t="s">
        <v>25</v>
      </c>
      <c r="H205" s="234" t="s">
        <v>4598</v>
      </c>
      <c r="I205" s="234" t="s">
        <v>4599</v>
      </c>
      <c r="J205" s="234" t="s">
        <v>4600</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4601</v>
      </c>
      <c r="B206" s="234" t="s">
        <v>4602</v>
      </c>
      <c r="C206" s="234" t="s">
        <v>4603</v>
      </c>
      <c r="D206" s="234" t="s">
        <v>25</v>
      </c>
      <c r="E206" s="234" t="s">
        <v>25</v>
      </c>
      <c r="F206" s="234" t="s">
        <v>25</v>
      </c>
      <c r="G206" s="234" t="s">
        <v>25</v>
      </c>
      <c r="H206" s="234" t="s">
        <v>4604</v>
      </c>
      <c r="I206" s="234" t="s">
        <v>25</v>
      </c>
      <c r="J206" s="234" t="s">
        <v>4605</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4606</v>
      </c>
      <c r="B207" s="234" t="s">
        <v>4607</v>
      </c>
      <c r="C207" s="234" t="s">
        <v>4603</v>
      </c>
      <c r="D207" s="234" t="s">
        <v>4608</v>
      </c>
      <c r="E207" s="234" t="s">
        <v>25</v>
      </c>
      <c r="F207" s="234" t="s">
        <v>25</v>
      </c>
      <c r="G207" s="234" t="s">
        <v>25</v>
      </c>
      <c r="H207" s="234" t="s">
        <v>4609</v>
      </c>
      <c r="I207" s="234" t="s">
        <v>25</v>
      </c>
      <c r="J207" s="234" t="s">
        <v>4610</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4611</v>
      </c>
      <c r="B208" s="234" t="s">
        <v>4612</v>
      </c>
      <c r="C208" s="234" t="s">
        <v>4613</v>
      </c>
      <c r="D208" s="234" t="s">
        <v>4608</v>
      </c>
      <c r="E208" s="234" t="s">
        <v>25</v>
      </c>
      <c r="F208" s="234" t="s">
        <v>4614</v>
      </c>
      <c r="G208" s="234" t="s">
        <v>4615</v>
      </c>
      <c r="H208" s="234" t="s">
        <v>4616</v>
      </c>
      <c r="I208" s="234" t="s">
        <v>4617</v>
      </c>
      <c r="J208" s="234" t="s">
        <v>4618</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4619</v>
      </c>
      <c r="B209" s="234" t="s">
        <v>4620</v>
      </c>
      <c r="C209" s="234" t="s">
        <v>4621</v>
      </c>
      <c r="D209" s="234" t="s">
        <v>4622</v>
      </c>
      <c r="E209" s="234" t="s">
        <v>25</v>
      </c>
      <c r="F209" s="234" t="s">
        <v>4614</v>
      </c>
      <c r="G209" s="234" t="s">
        <v>4623</v>
      </c>
      <c r="H209" s="234" t="s">
        <v>4624</v>
      </c>
      <c r="I209" s="234" t="s">
        <v>4617</v>
      </c>
      <c r="J209" s="234" t="s">
        <v>4625</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1096</v>
      </c>
      <c r="B210" s="233" t="s">
        <v>4626</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4627</v>
      </c>
      <c r="B211" s="234" t="s">
        <v>4628</v>
      </c>
      <c r="C211" s="234" t="s">
        <v>4629</v>
      </c>
      <c r="D211" s="234" t="s">
        <v>4630</v>
      </c>
      <c r="E211" s="234" t="s">
        <v>25</v>
      </c>
      <c r="F211" s="234" t="s">
        <v>25</v>
      </c>
      <c r="G211" s="234" t="s">
        <v>4631</v>
      </c>
      <c r="H211" s="234" t="s">
        <v>4632</v>
      </c>
      <c r="I211" s="234" t="s">
        <v>4633</v>
      </c>
      <c r="J211" s="234" t="s">
        <v>4634</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4635</v>
      </c>
      <c r="B212" s="234" t="s">
        <v>4636</v>
      </c>
      <c r="C212" s="234" t="s">
        <v>4637</v>
      </c>
      <c r="D212" s="234" t="s">
        <v>4638</v>
      </c>
      <c r="E212" s="234" t="s">
        <v>25</v>
      </c>
      <c r="F212" s="234" t="s">
        <v>4639</v>
      </c>
      <c r="G212" s="234" t="s">
        <v>25</v>
      </c>
      <c r="H212" s="234" t="s">
        <v>25</v>
      </c>
      <c r="I212" s="234" t="s">
        <v>25</v>
      </c>
      <c r="J212" s="234" t="s">
        <v>4640</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4641</v>
      </c>
      <c r="B213" s="234" t="s">
        <v>4642</v>
      </c>
      <c r="C213" s="234" t="s">
        <v>4643</v>
      </c>
      <c r="D213" s="234" t="s">
        <v>4644</v>
      </c>
      <c r="E213" s="234" t="s">
        <v>25</v>
      </c>
      <c r="F213" s="234" t="s">
        <v>4645</v>
      </c>
      <c r="G213" s="234" t="s">
        <v>25</v>
      </c>
      <c r="H213" s="234" t="s">
        <v>4646</v>
      </c>
      <c r="I213" s="234" t="s">
        <v>25</v>
      </c>
      <c r="J213" s="234" t="s">
        <v>4647</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4648</v>
      </c>
      <c r="B214" s="234" t="s">
        <v>4649</v>
      </c>
      <c r="C214" s="234" t="s">
        <v>4650</v>
      </c>
      <c r="D214" s="234" t="s">
        <v>4651</v>
      </c>
      <c r="E214" s="234" t="s">
        <v>25</v>
      </c>
      <c r="F214" s="234" t="s">
        <v>25</v>
      </c>
      <c r="G214" s="234" t="s">
        <v>25</v>
      </c>
      <c r="H214" s="234" t="s">
        <v>4652</v>
      </c>
      <c r="I214" s="234" t="s">
        <v>3987</v>
      </c>
      <c r="J214" s="234" t="s">
        <v>4653</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4654</v>
      </c>
      <c r="B215" s="234" t="s">
        <v>4655</v>
      </c>
      <c r="C215" s="234" t="s">
        <v>4656</v>
      </c>
      <c r="D215" s="234" t="s">
        <v>4657</v>
      </c>
      <c r="E215" s="234" t="s">
        <v>25</v>
      </c>
      <c r="F215" s="234" t="s">
        <v>25</v>
      </c>
      <c r="G215" s="234" t="s">
        <v>25</v>
      </c>
      <c r="H215" s="234" t="s">
        <v>4658</v>
      </c>
      <c r="I215" s="234" t="s">
        <v>25</v>
      </c>
      <c r="J215" s="234" t="s">
        <v>4659</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4660</v>
      </c>
      <c r="B216" s="232" t="s">
        <v>4661</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1110</v>
      </c>
      <c r="B217" s="233" t="s">
        <v>4662</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4663</v>
      </c>
      <c r="B218" s="234" t="s">
        <v>4664</v>
      </c>
      <c r="C218" s="234" t="s">
        <v>4665</v>
      </c>
      <c r="D218" s="234" t="s">
        <v>3759</v>
      </c>
      <c r="E218" s="234" t="s">
        <v>3545</v>
      </c>
      <c r="F218" s="234" t="s">
        <v>25</v>
      </c>
      <c r="G218" s="234" t="s">
        <v>25</v>
      </c>
      <c r="H218" s="234" t="s">
        <v>4666</v>
      </c>
      <c r="I218" s="234" t="s">
        <v>25</v>
      </c>
      <c r="J218" s="234" t="s">
        <v>4667</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4668</v>
      </c>
      <c r="B219" s="234" t="s">
        <v>4669</v>
      </c>
      <c r="C219" s="234" t="s">
        <v>3550</v>
      </c>
      <c r="D219" s="234" t="s">
        <v>3551</v>
      </c>
      <c r="E219" s="234" t="s">
        <v>25</v>
      </c>
      <c r="F219" s="234" t="s">
        <v>3553</v>
      </c>
      <c r="G219" s="234" t="s">
        <v>25</v>
      </c>
      <c r="H219" s="234" t="s">
        <v>4670</v>
      </c>
      <c r="I219" s="234" t="s">
        <v>25</v>
      </c>
      <c r="J219" s="234" t="s">
        <v>4671</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1114</v>
      </c>
      <c r="B220" s="233" t="s">
        <v>4672</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4673</v>
      </c>
      <c r="B221" s="234" t="s">
        <v>4674</v>
      </c>
      <c r="C221" s="234" t="s">
        <v>4675</v>
      </c>
      <c r="D221" s="234" t="s">
        <v>4676</v>
      </c>
      <c r="E221" s="234" t="s">
        <v>25</v>
      </c>
      <c r="F221" s="234" t="s">
        <v>25</v>
      </c>
      <c r="G221" s="234" t="s">
        <v>25</v>
      </c>
      <c r="H221" s="234" t="s">
        <v>4677</v>
      </c>
      <c r="I221" s="234" t="s">
        <v>25</v>
      </c>
      <c r="J221" s="234" t="s">
        <v>4678</v>
      </c>
      <c r="K221" s="237">
        <f>IF(COUNTIF(L221:AY221,"&lt;&gt;")=0,"",SUMPRODUCT(((Recommendations[ImplStatus]="Implemented")+(Recommendations[ImplStatus]="Compensated"))*ISNUMBER(MATCH(Recommendations[Id],L221:AY221,0)))/COUNTIF(L221:AY221,"&lt;&gt;"))</f>
        <v>0</v>
      </c>
      <c r="L221" s="240" t="s">
        <v>119</v>
      </c>
      <c r="M221" s="240" t="s">
        <v>139</v>
      </c>
      <c r="N221" s="240" t="s">
        <v>157</v>
      </c>
      <c r="O221" s="240" t="s">
        <v>168</v>
      </c>
      <c r="P221" s="240" t="s">
        <v>330</v>
      </c>
      <c r="Q221" s="240" t="s">
        <v>386</v>
      </c>
      <c r="R221" s="240" t="s">
        <v>411</v>
      </c>
      <c r="S221" s="240" t="s">
        <v>417</v>
      </c>
      <c r="T221" s="240" t="s">
        <v>422</v>
      </c>
      <c r="U221" s="240" t="s">
        <v>428</v>
      </c>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4679</v>
      </c>
      <c r="B222" s="234" t="s">
        <v>4680</v>
      </c>
      <c r="C222" s="234" t="s">
        <v>4681</v>
      </c>
      <c r="D222" s="234" t="s">
        <v>4682</v>
      </c>
      <c r="E222" s="234" t="s">
        <v>25</v>
      </c>
      <c r="F222" s="234" t="s">
        <v>25</v>
      </c>
      <c r="G222" s="234" t="s">
        <v>25</v>
      </c>
      <c r="H222" s="234" t="s">
        <v>4683</v>
      </c>
      <c r="I222" s="234" t="s">
        <v>25</v>
      </c>
      <c r="J222" s="234" t="s">
        <v>4684</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4685</v>
      </c>
      <c r="B223" s="234" t="s">
        <v>4686</v>
      </c>
      <c r="C223" s="234" t="s">
        <v>4687</v>
      </c>
      <c r="D223" s="234" t="s">
        <v>25</v>
      </c>
      <c r="E223" s="234" t="s">
        <v>4688</v>
      </c>
      <c r="F223" s="234" t="s">
        <v>25</v>
      </c>
      <c r="G223" s="234" t="s">
        <v>25</v>
      </c>
      <c r="H223" s="234" t="s">
        <v>4689</v>
      </c>
      <c r="I223" s="234" t="s">
        <v>25</v>
      </c>
      <c r="J223" s="234" t="s">
        <v>4690</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4691</v>
      </c>
      <c r="B224" s="234" t="s">
        <v>4692</v>
      </c>
      <c r="C224" s="234" t="s">
        <v>4693</v>
      </c>
      <c r="D224" s="234" t="s">
        <v>25</v>
      </c>
      <c r="E224" s="234" t="s">
        <v>25</v>
      </c>
      <c r="F224" s="234" t="s">
        <v>25</v>
      </c>
      <c r="G224" s="234" t="s">
        <v>25</v>
      </c>
      <c r="H224" s="234" t="s">
        <v>4694</v>
      </c>
      <c r="I224" s="234" t="s">
        <v>25</v>
      </c>
      <c r="J224" s="234" t="s">
        <v>4695</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4696</v>
      </c>
      <c r="B225" s="234" t="s">
        <v>4697</v>
      </c>
      <c r="C225" s="234" t="s">
        <v>4698</v>
      </c>
      <c r="D225" s="234" t="s">
        <v>25</v>
      </c>
      <c r="E225" s="234" t="s">
        <v>25</v>
      </c>
      <c r="F225" s="234" t="s">
        <v>25</v>
      </c>
      <c r="G225" s="234" t="s">
        <v>25</v>
      </c>
      <c r="H225" s="234" t="s">
        <v>4699</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4700</v>
      </c>
      <c r="B226" s="234" t="s">
        <v>4701</v>
      </c>
      <c r="C226" s="234" t="s">
        <v>4702</v>
      </c>
      <c r="D226" s="234" t="s">
        <v>25</v>
      </c>
      <c r="E226" s="234" t="s">
        <v>25</v>
      </c>
      <c r="F226" s="234" t="s">
        <v>25</v>
      </c>
      <c r="G226" s="234" t="s">
        <v>25</v>
      </c>
      <c r="H226" s="234" t="s">
        <v>4703</v>
      </c>
      <c r="I226" s="234" t="s">
        <v>25</v>
      </c>
      <c r="J226" s="234" t="s">
        <v>4704</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4705</v>
      </c>
      <c r="B227" s="234" t="s">
        <v>4706</v>
      </c>
      <c r="C227" s="234" t="s">
        <v>4707</v>
      </c>
      <c r="D227" s="234" t="s">
        <v>25</v>
      </c>
      <c r="E227" s="234" t="s">
        <v>25</v>
      </c>
      <c r="F227" s="234" t="s">
        <v>25</v>
      </c>
      <c r="G227" s="234" t="s">
        <v>25</v>
      </c>
      <c r="H227" s="234" t="s">
        <v>4708</v>
      </c>
      <c r="I227" s="234" t="s">
        <v>25</v>
      </c>
      <c r="J227" s="234" t="s">
        <v>4709</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4710</v>
      </c>
      <c r="B228" s="234" t="s">
        <v>4711</v>
      </c>
      <c r="C228" s="234" t="s">
        <v>4712</v>
      </c>
      <c r="D228" s="234" t="s">
        <v>25</v>
      </c>
      <c r="E228" s="234" t="s">
        <v>25</v>
      </c>
      <c r="F228" s="234" t="s">
        <v>25</v>
      </c>
      <c r="G228" s="234" t="s">
        <v>25</v>
      </c>
      <c r="H228" s="234" t="s">
        <v>4713</v>
      </c>
      <c r="I228" s="234" t="s">
        <v>25</v>
      </c>
      <c r="J228" s="234" t="s">
        <v>4714</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4715</v>
      </c>
      <c r="B229" s="234" t="s">
        <v>4716</v>
      </c>
      <c r="C229" s="234" t="s">
        <v>4717</v>
      </c>
      <c r="D229" s="234" t="s">
        <v>25</v>
      </c>
      <c r="E229" s="234" t="s">
        <v>25</v>
      </c>
      <c r="F229" s="234" t="s">
        <v>25</v>
      </c>
      <c r="G229" s="234" t="s">
        <v>25</v>
      </c>
      <c r="H229" s="234" t="s">
        <v>4718</v>
      </c>
      <c r="I229" s="234" t="s">
        <v>25</v>
      </c>
      <c r="J229" s="234" t="s">
        <v>4719</v>
      </c>
      <c r="K229" s="237">
        <f>IF(COUNTIF(L229:AY229,"&lt;&gt;")=0,"",SUMPRODUCT(((Recommendations[ImplStatus]="Implemented")+(Recommendations[ImplStatus]="Compensated"))*ISNUMBER(MATCH(Recommendations[Id],L229:AY229,0)))/COUNTIF(L229:AY229,"&lt;&gt;"))</f>
        <v>0</v>
      </c>
      <c r="L229" s="240" t="s">
        <v>119</v>
      </c>
      <c r="M229" s="240" t="s">
        <v>215</v>
      </c>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1118</v>
      </c>
      <c r="B230" s="233" t="s">
        <v>4720</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4721</v>
      </c>
      <c r="B231" s="234" t="s">
        <v>4722</v>
      </c>
      <c r="C231" s="234" t="s">
        <v>4723</v>
      </c>
      <c r="D231" s="234" t="s">
        <v>4724</v>
      </c>
      <c r="E231" s="234" t="s">
        <v>25</v>
      </c>
      <c r="F231" s="234" t="s">
        <v>25</v>
      </c>
      <c r="G231" s="234" t="s">
        <v>25</v>
      </c>
      <c r="H231" s="234" t="s">
        <v>4725</v>
      </c>
      <c r="I231" s="234" t="s">
        <v>25</v>
      </c>
      <c r="J231" s="234" t="s">
        <v>4726</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4727</v>
      </c>
      <c r="B232" s="234" t="s">
        <v>4728</v>
      </c>
      <c r="C232" s="234" t="s">
        <v>4729</v>
      </c>
      <c r="D232" s="234" t="s">
        <v>4730</v>
      </c>
      <c r="E232" s="234" t="s">
        <v>25</v>
      </c>
      <c r="F232" s="234" t="s">
        <v>25</v>
      </c>
      <c r="G232" s="234" t="s">
        <v>25</v>
      </c>
      <c r="H232" s="234" t="s">
        <v>4731</v>
      </c>
      <c r="I232" s="234" t="s">
        <v>25</v>
      </c>
      <c r="J232" s="234" t="s">
        <v>4732</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4733</v>
      </c>
      <c r="B233" s="234" t="s">
        <v>4734</v>
      </c>
      <c r="C233" s="234" t="s">
        <v>4735</v>
      </c>
      <c r="D233" s="234" t="s">
        <v>4736</v>
      </c>
      <c r="E233" s="234" t="s">
        <v>25</v>
      </c>
      <c r="F233" s="234" t="s">
        <v>25</v>
      </c>
      <c r="G233" s="234" t="s">
        <v>25</v>
      </c>
      <c r="H233" s="234" t="s">
        <v>4737</v>
      </c>
      <c r="I233" s="234" t="s">
        <v>25</v>
      </c>
      <c r="J233" s="234" t="s">
        <v>4738</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4739</v>
      </c>
      <c r="B234" s="234" t="s">
        <v>4740</v>
      </c>
      <c r="C234" s="234" t="s">
        <v>4741</v>
      </c>
      <c r="D234" s="234" t="s">
        <v>4742</v>
      </c>
      <c r="E234" s="234" t="s">
        <v>25</v>
      </c>
      <c r="F234" s="234" t="s">
        <v>25</v>
      </c>
      <c r="G234" s="234" t="s">
        <v>25</v>
      </c>
      <c r="H234" s="234" t="s">
        <v>4743</v>
      </c>
      <c r="I234" s="234" t="s">
        <v>25</v>
      </c>
      <c r="J234" s="234" t="s">
        <v>4744</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1122</v>
      </c>
      <c r="B235" s="233" t="s">
        <v>4745</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4746</v>
      </c>
      <c r="B236" s="234" t="s">
        <v>4747</v>
      </c>
      <c r="C236" s="234" t="s">
        <v>4748</v>
      </c>
      <c r="D236" s="234" t="s">
        <v>4749</v>
      </c>
      <c r="E236" s="234" t="s">
        <v>25</v>
      </c>
      <c r="F236" s="234" t="s">
        <v>25</v>
      </c>
      <c r="G236" s="234" t="s">
        <v>25</v>
      </c>
      <c r="H236" s="234" t="s">
        <v>4750</v>
      </c>
      <c r="I236" s="234" t="s">
        <v>25</v>
      </c>
      <c r="J236" s="234" t="s">
        <v>4751</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4752</v>
      </c>
      <c r="B237" s="234" t="s">
        <v>4753</v>
      </c>
      <c r="C237" s="234" t="s">
        <v>4754</v>
      </c>
      <c r="D237" s="234" t="s">
        <v>4755</v>
      </c>
      <c r="E237" s="234" t="s">
        <v>25</v>
      </c>
      <c r="F237" s="234" t="s">
        <v>25</v>
      </c>
      <c r="G237" s="234" t="s">
        <v>4756</v>
      </c>
      <c r="H237" s="234" t="s">
        <v>4757</v>
      </c>
      <c r="I237" s="234" t="s">
        <v>3987</v>
      </c>
      <c r="J237" s="234" t="s">
        <v>4758</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4759</v>
      </c>
      <c r="B238" s="234" t="s">
        <v>4760</v>
      </c>
      <c r="C238" s="234" t="s">
        <v>4761</v>
      </c>
      <c r="D238" s="234" t="s">
        <v>25</v>
      </c>
      <c r="E238" s="234" t="s">
        <v>25</v>
      </c>
      <c r="F238" s="234" t="s">
        <v>25</v>
      </c>
      <c r="G238" s="234" t="s">
        <v>25</v>
      </c>
      <c r="H238" s="234" t="s">
        <v>4762</v>
      </c>
      <c r="I238" s="234" t="s">
        <v>4763</v>
      </c>
      <c r="J238" s="234" t="s">
        <v>4764</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4765</v>
      </c>
      <c r="B239" s="234" t="s">
        <v>4766</v>
      </c>
      <c r="C239" s="234" t="s">
        <v>4767</v>
      </c>
      <c r="D239" s="234" t="s">
        <v>25</v>
      </c>
      <c r="E239" s="234" t="s">
        <v>25</v>
      </c>
      <c r="F239" s="234" t="s">
        <v>25</v>
      </c>
      <c r="G239" s="234" t="s">
        <v>25</v>
      </c>
      <c r="H239" s="234" t="s">
        <v>4768</v>
      </c>
      <c r="I239" s="234" t="s">
        <v>3987</v>
      </c>
      <c r="J239" s="234" t="s">
        <v>4769</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4770</v>
      </c>
      <c r="B240" s="234" t="s">
        <v>4771</v>
      </c>
      <c r="C240" s="234" t="s">
        <v>4772</v>
      </c>
      <c r="D240" s="234" t="s">
        <v>4773</v>
      </c>
      <c r="E240" s="234" t="s">
        <v>25</v>
      </c>
      <c r="F240" s="234" t="s">
        <v>25</v>
      </c>
      <c r="G240" s="234" t="s">
        <v>25</v>
      </c>
      <c r="H240" s="234" t="s">
        <v>4774</v>
      </c>
      <c r="I240" s="234" t="s">
        <v>25</v>
      </c>
      <c r="J240" s="234" t="s">
        <v>4775</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1126</v>
      </c>
      <c r="B241" s="233" t="s">
        <v>4776</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4777</v>
      </c>
      <c r="B242" s="234" t="s">
        <v>4778</v>
      </c>
      <c r="C242" s="234" t="s">
        <v>4779</v>
      </c>
      <c r="D242" s="234" t="s">
        <v>25</v>
      </c>
      <c r="E242" s="234" t="s">
        <v>25</v>
      </c>
      <c r="F242" s="234" t="s">
        <v>4780</v>
      </c>
      <c r="G242" s="234" t="s">
        <v>25</v>
      </c>
      <c r="H242" s="234" t="s">
        <v>4781</v>
      </c>
      <c r="I242" s="234" t="s">
        <v>25</v>
      </c>
      <c r="J242" s="234" t="s">
        <v>4782</v>
      </c>
      <c r="K242" s="237">
        <f>IF(COUNTIF(L242:AY242,"&lt;&gt;")=0,"",SUMPRODUCT(((Recommendations[ImplStatus]="Implemented")+(Recommendations[ImplStatus]="Compensated"))*ISNUMBER(MATCH(Recommendations[Id],L242:AY242,0)))/COUNTIF(L242:AY242,"&lt;&gt;"))</f>
        <v>0</v>
      </c>
      <c r="L242" s="240" t="s">
        <v>132</v>
      </c>
      <c r="M242" s="240" t="s">
        <v>240</v>
      </c>
      <c r="N242" s="240" t="s">
        <v>393</v>
      </c>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1130</v>
      </c>
      <c r="B243" s="233" t="s">
        <v>4783</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4784</v>
      </c>
      <c r="B244" s="234" t="s">
        <v>4785</v>
      </c>
      <c r="C244" s="234" t="s">
        <v>4786</v>
      </c>
      <c r="D244" s="234" t="s">
        <v>25</v>
      </c>
      <c r="E244" s="234" t="s">
        <v>25</v>
      </c>
      <c r="F244" s="234" t="s">
        <v>4787</v>
      </c>
      <c r="G244" s="234" t="s">
        <v>25</v>
      </c>
      <c r="H244" s="234" t="s">
        <v>4788</v>
      </c>
      <c r="I244" s="234" t="s">
        <v>4789</v>
      </c>
      <c r="J244" s="234" t="s">
        <v>4790</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4791</v>
      </c>
      <c r="B245" s="234" t="s">
        <v>4792</v>
      </c>
      <c r="C245" s="234" t="s">
        <v>4793</v>
      </c>
      <c r="D245" s="234" t="s">
        <v>4794</v>
      </c>
      <c r="E245" s="234" t="s">
        <v>25</v>
      </c>
      <c r="F245" s="234" t="s">
        <v>25</v>
      </c>
      <c r="G245" s="234" t="s">
        <v>25</v>
      </c>
      <c r="H245" s="234" t="s">
        <v>4795</v>
      </c>
      <c r="I245" s="234" t="s">
        <v>25</v>
      </c>
      <c r="J245" s="234" t="s">
        <v>4796</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4797</v>
      </c>
      <c r="B246" s="234" t="s">
        <v>4798</v>
      </c>
      <c r="C246" s="234" t="s">
        <v>4799</v>
      </c>
      <c r="D246" s="234" t="s">
        <v>25</v>
      </c>
      <c r="E246" s="234" t="s">
        <v>25</v>
      </c>
      <c r="F246" s="234" t="s">
        <v>25</v>
      </c>
      <c r="G246" s="234" t="s">
        <v>25</v>
      </c>
      <c r="H246" s="234" t="s">
        <v>4800</v>
      </c>
      <c r="I246" s="234" t="s">
        <v>25</v>
      </c>
      <c r="J246" s="234" t="s">
        <v>4801</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1134</v>
      </c>
      <c r="B247" s="233" t="s">
        <v>4802</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4803</v>
      </c>
      <c r="B248" s="234" t="s">
        <v>4804</v>
      </c>
      <c r="C248" s="234" t="s">
        <v>4805</v>
      </c>
      <c r="D248" s="234" t="s">
        <v>4806</v>
      </c>
      <c r="E248" s="234" t="s">
        <v>25</v>
      </c>
      <c r="F248" s="234" t="s">
        <v>25</v>
      </c>
      <c r="G248" s="234" t="s">
        <v>25</v>
      </c>
      <c r="H248" s="234" t="s">
        <v>4807</v>
      </c>
      <c r="I248" s="234" t="s">
        <v>4808</v>
      </c>
      <c r="J248" s="234" t="s">
        <v>4809</v>
      </c>
      <c r="K248" s="237">
        <f>IF(COUNTIF(L248:AY248,"&lt;&gt;")=0,"",SUMPRODUCT(((Recommendations[ImplStatus]="Implemented")+(Recommendations[ImplStatus]="Compensated"))*ISNUMBER(MATCH(Recommendations[Id],L248:AY248,0)))/COUNTIF(L248:AY248,"&lt;&gt;"))</f>
        <v>0</v>
      </c>
      <c r="L248" s="240" t="s">
        <v>173</v>
      </c>
      <c r="M248" s="240" t="s">
        <v>179</v>
      </c>
      <c r="N248" s="240" t="s">
        <v>184</v>
      </c>
      <c r="O248" s="240" t="s">
        <v>190</v>
      </c>
      <c r="P248" s="240" t="s">
        <v>195</v>
      </c>
      <c r="Q248" s="240" t="s">
        <v>200</v>
      </c>
      <c r="R248" s="240" t="s">
        <v>205</v>
      </c>
      <c r="S248" s="240" t="s">
        <v>210</v>
      </c>
      <c r="T248" s="240" t="s">
        <v>215</v>
      </c>
      <c r="U248" s="240" t="s">
        <v>220</v>
      </c>
      <c r="V248" s="240" t="s">
        <v>225</v>
      </c>
      <c r="W248" s="240" t="s">
        <v>230</v>
      </c>
      <c r="X248" s="240" t="s">
        <v>235</v>
      </c>
      <c r="Y248" s="240" t="s">
        <v>506</v>
      </c>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4810</v>
      </c>
      <c r="B249" s="234" t="s">
        <v>4811</v>
      </c>
      <c r="C249" s="234" t="s">
        <v>4805</v>
      </c>
      <c r="D249" s="234" t="s">
        <v>4812</v>
      </c>
      <c r="E249" s="234" t="s">
        <v>25</v>
      </c>
      <c r="F249" s="234" t="s">
        <v>25</v>
      </c>
      <c r="G249" s="234" t="s">
        <v>25</v>
      </c>
      <c r="H249" s="234" t="s">
        <v>4807</v>
      </c>
      <c r="I249" s="234" t="s">
        <v>4813</v>
      </c>
      <c r="J249" s="234" t="s">
        <v>4814</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4815</v>
      </c>
      <c r="B250" s="234" t="s">
        <v>4816</v>
      </c>
      <c r="C250" s="234" t="s">
        <v>4817</v>
      </c>
      <c r="D250" s="234" t="s">
        <v>4818</v>
      </c>
      <c r="E250" s="234" t="s">
        <v>25</v>
      </c>
      <c r="F250" s="234" t="s">
        <v>25</v>
      </c>
      <c r="G250" s="234" t="s">
        <v>25</v>
      </c>
      <c r="H250" s="234" t="s">
        <v>4819</v>
      </c>
      <c r="I250" s="234" t="s">
        <v>25</v>
      </c>
      <c r="J250" s="234" t="s">
        <v>4820</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4821</v>
      </c>
      <c r="B251" s="232" t="s">
        <v>4822</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1140</v>
      </c>
      <c r="B252" s="233" t="s">
        <v>4823</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4824</v>
      </c>
      <c r="B253" s="234" t="s">
        <v>4825</v>
      </c>
      <c r="C253" s="234" t="s">
        <v>4826</v>
      </c>
      <c r="D253" s="234" t="s">
        <v>3759</v>
      </c>
      <c r="E253" s="234" t="s">
        <v>3545</v>
      </c>
      <c r="F253" s="234" t="s">
        <v>25</v>
      </c>
      <c r="G253" s="234" t="s">
        <v>25</v>
      </c>
      <c r="H253" s="234" t="s">
        <v>4827</v>
      </c>
      <c r="I253" s="234" t="s">
        <v>25</v>
      </c>
      <c r="J253" s="234" t="s">
        <v>4828</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4829</v>
      </c>
      <c r="B254" s="234" t="s">
        <v>4830</v>
      </c>
      <c r="C254" s="234" t="s">
        <v>3550</v>
      </c>
      <c r="D254" s="234" t="s">
        <v>3551</v>
      </c>
      <c r="E254" s="234" t="s">
        <v>25</v>
      </c>
      <c r="F254" s="234" t="s">
        <v>3553</v>
      </c>
      <c r="G254" s="234" t="s">
        <v>25</v>
      </c>
      <c r="H254" s="234" t="s">
        <v>4831</v>
      </c>
      <c r="I254" s="234" t="s">
        <v>25</v>
      </c>
      <c r="J254" s="234" t="s">
        <v>4832</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1144</v>
      </c>
      <c r="B255" s="233" t="s">
        <v>4833</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4834</v>
      </c>
      <c r="B256" s="234" t="s">
        <v>4835</v>
      </c>
      <c r="C256" s="234" t="s">
        <v>4836</v>
      </c>
      <c r="D256" s="234" t="s">
        <v>4837</v>
      </c>
      <c r="E256" s="234" t="s">
        <v>4838</v>
      </c>
      <c r="F256" s="234" t="s">
        <v>4839</v>
      </c>
      <c r="G256" s="234" t="s">
        <v>25</v>
      </c>
      <c r="H256" s="234" t="s">
        <v>4840</v>
      </c>
      <c r="I256" s="234" t="s">
        <v>25</v>
      </c>
      <c r="J256" s="234" t="s">
        <v>4841</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4842</v>
      </c>
      <c r="B257" s="234" t="s">
        <v>4843</v>
      </c>
      <c r="C257" s="234" t="s">
        <v>4844</v>
      </c>
      <c r="D257" s="234" t="s">
        <v>4845</v>
      </c>
      <c r="E257" s="234" t="s">
        <v>25</v>
      </c>
      <c r="F257" s="234" t="s">
        <v>25</v>
      </c>
      <c r="G257" s="234" t="s">
        <v>25</v>
      </c>
      <c r="H257" s="234" t="s">
        <v>4846</v>
      </c>
      <c r="I257" s="234" t="s">
        <v>25</v>
      </c>
      <c r="J257" s="234" t="s">
        <v>4847</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1149</v>
      </c>
      <c r="B258" s="233" t="s">
        <v>4848</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4849</v>
      </c>
      <c r="B259" s="234" t="s">
        <v>4850</v>
      </c>
      <c r="C259" s="234" t="s">
        <v>4851</v>
      </c>
      <c r="D259" s="234" t="s">
        <v>4852</v>
      </c>
      <c r="E259" s="234" t="s">
        <v>4853</v>
      </c>
      <c r="F259" s="234" t="s">
        <v>25</v>
      </c>
      <c r="G259" s="234" t="s">
        <v>25</v>
      </c>
      <c r="H259" s="234" t="s">
        <v>4854</v>
      </c>
      <c r="I259" s="234" t="s">
        <v>25</v>
      </c>
      <c r="J259" s="234" t="s">
        <v>4855</v>
      </c>
      <c r="K259" s="237">
        <f>IF(COUNTIF(L259:AY259,"&lt;&gt;")=0,"",SUMPRODUCT(((Recommendations[ImplStatus]="Implemented")+(Recommendations[ImplStatus]="Compensated"))*ISNUMBER(MATCH(Recommendations[Id],L259:AY259,0)))/COUNTIF(L259:AY259,"&lt;&gt;"))</f>
        <v>0</v>
      </c>
      <c r="L259" s="240" t="s">
        <v>446</v>
      </c>
      <c r="M259" s="240" t="s">
        <v>517</v>
      </c>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4856</v>
      </c>
      <c r="B260" s="234" t="s">
        <v>4857</v>
      </c>
      <c r="C260" s="234" t="s">
        <v>4858</v>
      </c>
      <c r="D260" s="234" t="s">
        <v>25</v>
      </c>
      <c r="E260" s="234" t="s">
        <v>25</v>
      </c>
      <c r="F260" s="234" t="s">
        <v>25</v>
      </c>
      <c r="G260" s="234" t="s">
        <v>25</v>
      </c>
      <c r="H260" s="234" t="s">
        <v>4859</v>
      </c>
      <c r="I260" s="234" t="s">
        <v>4860</v>
      </c>
      <c r="J260" s="234" t="s">
        <v>4861</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4862</v>
      </c>
      <c r="B261" s="234" t="s">
        <v>4863</v>
      </c>
      <c r="C261" s="234" t="s">
        <v>4864</v>
      </c>
      <c r="D261" s="234" t="s">
        <v>4865</v>
      </c>
      <c r="E261" s="234" t="s">
        <v>25</v>
      </c>
      <c r="F261" s="234" t="s">
        <v>25</v>
      </c>
      <c r="G261" s="234" t="s">
        <v>25</v>
      </c>
      <c r="H261" s="234" t="s">
        <v>4866</v>
      </c>
      <c r="I261" s="234" t="s">
        <v>4867</v>
      </c>
      <c r="J261" s="234" t="s">
        <v>4868</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4869</v>
      </c>
      <c r="B262" s="234" t="s">
        <v>4870</v>
      </c>
      <c r="C262" s="234" t="s">
        <v>4871</v>
      </c>
      <c r="D262" s="234" t="s">
        <v>4872</v>
      </c>
      <c r="E262" s="234" t="s">
        <v>25</v>
      </c>
      <c r="F262" s="234" t="s">
        <v>25</v>
      </c>
      <c r="G262" s="234" t="s">
        <v>25</v>
      </c>
      <c r="H262" s="234" t="s">
        <v>4873</v>
      </c>
      <c r="I262" s="234" t="s">
        <v>4874</v>
      </c>
      <c r="J262" s="234" t="s">
        <v>4875</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4876</v>
      </c>
      <c r="B263" s="234" t="s">
        <v>4877</v>
      </c>
      <c r="C263" s="234" t="s">
        <v>4878</v>
      </c>
      <c r="D263" s="234" t="s">
        <v>4879</v>
      </c>
      <c r="E263" s="234" t="s">
        <v>25</v>
      </c>
      <c r="F263" s="234" t="s">
        <v>25</v>
      </c>
      <c r="G263" s="234" t="s">
        <v>4880</v>
      </c>
      <c r="H263" s="234" t="s">
        <v>3783</v>
      </c>
      <c r="I263" s="234" t="s">
        <v>4881</v>
      </c>
      <c r="J263" s="234" t="s">
        <v>4882</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4883</v>
      </c>
      <c r="B264" s="234" t="s">
        <v>4884</v>
      </c>
      <c r="C264" s="234" t="s">
        <v>4871</v>
      </c>
      <c r="D264" s="234" t="s">
        <v>4885</v>
      </c>
      <c r="E264" s="234" t="s">
        <v>25</v>
      </c>
      <c r="F264" s="234" t="s">
        <v>25</v>
      </c>
      <c r="G264" s="234" t="s">
        <v>25</v>
      </c>
      <c r="H264" s="234" t="s">
        <v>4886</v>
      </c>
      <c r="I264" s="234" t="s">
        <v>25</v>
      </c>
      <c r="J264" s="234" t="s">
        <v>4887</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1153</v>
      </c>
      <c r="B265" s="233" t="s">
        <v>4888</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4889</v>
      </c>
      <c r="B266" s="234" t="s">
        <v>4890</v>
      </c>
      <c r="C266" s="234" t="s">
        <v>4891</v>
      </c>
      <c r="D266" s="234" t="s">
        <v>4892</v>
      </c>
      <c r="E266" s="234" t="s">
        <v>4893</v>
      </c>
      <c r="F266" s="234" t="s">
        <v>25</v>
      </c>
      <c r="G266" s="234" t="s">
        <v>4894</v>
      </c>
      <c r="H266" s="234" t="s">
        <v>4895</v>
      </c>
      <c r="I266" s="234" t="s">
        <v>4896</v>
      </c>
      <c r="J266" s="234" t="s">
        <v>4897</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4898</v>
      </c>
      <c r="B267" s="234" t="s">
        <v>4899</v>
      </c>
      <c r="C267" s="234" t="s">
        <v>4900</v>
      </c>
      <c r="D267" s="234" t="s">
        <v>4901</v>
      </c>
      <c r="E267" s="234" t="s">
        <v>25</v>
      </c>
      <c r="F267" s="234" t="s">
        <v>25</v>
      </c>
      <c r="G267" s="234" t="s">
        <v>25</v>
      </c>
      <c r="H267" s="234" t="s">
        <v>4902</v>
      </c>
      <c r="I267" s="234" t="s">
        <v>25</v>
      </c>
      <c r="J267" s="234" t="s">
        <v>4903</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4904</v>
      </c>
      <c r="B268" s="234" t="s">
        <v>4905</v>
      </c>
      <c r="C268" s="234" t="s">
        <v>4906</v>
      </c>
      <c r="D268" s="234" t="s">
        <v>4901</v>
      </c>
      <c r="E268" s="234" t="s">
        <v>25</v>
      </c>
      <c r="F268" s="234" t="s">
        <v>25</v>
      </c>
      <c r="G268" s="234" t="s">
        <v>4907</v>
      </c>
      <c r="H268" s="234" t="s">
        <v>4908</v>
      </c>
      <c r="I268" s="234" t="s">
        <v>25</v>
      </c>
      <c r="J268" s="234" t="s">
        <v>4909</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4910</v>
      </c>
      <c r="B269" s="234" t="s">
        <v>4911</v>
      </c>
      <c r="C269" s="234" t="s">
        <v>4906</v>
      </c>
      <c r="D269" s="234" t="s">
        <v>4912</v>
      </c>
      <c r="E269" s="234" t="s">
        <v>25</v>
      </c>
      <c r="F269" s="234" t="s">
        <v>25</v>
      </c>
      <c r="G269" s="234" t="s">
        <v>25</v>
      </c>
      <c r="H269" s="234" t="s">
        <v>4913</v>
      </c>
      <c r="I269" s="234" t="s">
        <v>25</v>
      </c>
      <c r="J269" s="234" t="s">
        <v>4914</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4915</v>
      </c>
      <c r="B270" s="234" t="s">
        <v>4916</v>
      </c>
      <c r="C270" s="234" t="s">
        <v>4917</v>
      </c>
      <c r="D270" s="234" t="s">
        <v>4918</v>
      </c>
      <c r="E270" s="234" t="s">
        <v>25</v>
      </c>
      <c r="F270" s="234" t="s">
        <v>25</v>
      </c>
      <c r="G270" s="234" t="s">
        <v>25</v>
      </c>
      <c r="H270" s="234" t="s">
        <v>4919</v>
      </c>
      <c r="I270" s="234" t="s">
        <v>25</v>
      </c>
      <c r="J270" s="234" t="s">
        <v>4920</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4921</v>
      </c>
      <c r="B271" s="234" t="s">
        <v>4922</v>
      </c>
      <c r="C271" s="234" t="s">
        <v>4923</v>
      </c>
      <c r="D271" s="234" t="s">
        <v>4924</v>
      </c>
      <c r="E271" s="234" t="s">
        <v>25</v>
      </c>
      <c r="F271" s="234" t="s">
        <v>25</v>
      </c>
      <c r="G271" s="234" t="s">
        <v>25</v>
      </c>
      <c r="H271" s="234" t="s">
        <v>4925</v>
      </c>
      <c r="I271" s="234" t="s">
        <v>4926</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4927</v>
      </c>
      <c r="B272" s="234" t="s">
        <v>4928</v>
      </c>
      <c r="C272" s="234" t="s">
        <v>4929</v>
      </c>
      <c r="D272" s="234" t="s">
        <v>4930</v>
      </c>
      <c r="E272" s="234" t="s">
        <v>25</v>
      </c>
      <c r="F272" s="234" t="s">
        <v>25</v>
      </c>
      <c r="G272" s="234" t="s">
        <v>25</v>
      </c>
      <c r="H272" s="234" t="s">
        <v>4931</v>
      </c>
      <c r="I272" s="234" t="s">
        <v>4932</v>
      </c>
      <c r="J272" s="234" t="s">
        <v>4933</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1157</v>
      </c>
      <c r="B273" s="233" t="s">
        <v>4934</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4935</v>
      </c>
      <c r="B274" s="234" t="s">
        <v>4936</v>
      </c>
      <c r="C274" s="234" t="s">
        <v>4937</v>
      </c>
      <c r="D274" s="234" t="s">
        <v>4930</v>
      </c>
      <c r="E274" s="234" t="s">
        <v>4938</v>
      </c>
      <c r="F274" s="234" t="s">
        <v>25</v>
      </c>
      <c r="G274" s="234" t="s">
        <v>25</v>
      </c>
      <c r="H274" s="234" t="s">
        <v>4939</v>
      </c>
      <c r="I274" s="234" t="s">
        <v>25</v>
      </c>
      <c r="J274" s="234" t="s">
        <v>4940</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4941</v>
      </c>
      <c r="B275" s="234" t="s">
        <v>4942</v>
      </c>
      <c r="C275" s="234" t="s">
        <v>4943</v>
      </c>
      <c r="D275" s="234" t="s">
        <v>4944</v>
      </c>
      <c r="E275" s="234" t="s">
        <v>25</v>
      </c>
      <c r="F275" s="234" t="s">
        <v>25</v>
      </c>
      <c r="G275" s="234" t="s">
        <v>25</v>
      </c>
      <c r="H275" s="234" t="s">
        <v>4945</v>
      </c>
      <c r="I275" s="234" t="s">
        <v>25</v>
      </c>
      <c r="J275" s="234" t="s">
        <v>4946</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4947</v>
      </c>
      <c r="B276" s="234" t="s">
        <v>4948</v>
      </c>
      <c r="C276" s="234" t="s">
        <v>4949</v>
      </c>
      <c r="D276" s="234" t="s">
        <v>4950</v>
      </c>
      <c r="E276" s="234" t="s">
        <v>25</v>
      </c>
      <c r="F276" s="234" t="s">
        <v>4951</v>
      </c>
      <c r="G276" s="234" t="s">
        <v>25</v>
      </c>
      <c r="H276" s="234" t="s">
        <v>4952</v>
      </c>
      <c r="I276" s="234" t="s">
        <v>4953</v>
      </c>
      <c r="J276" s="234" t="s">
        <v>4954</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4955</v>
      </c>
      <c r="B277" s="233" t="s">
        <v>4956</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4957</v>
      </c>
      <c r="B278" s="234" t="s">
        <v>4958</v>
      </c>
      <c r="C278" s="234" t="s">
        <v>4959</v>
      </c>
      <c r="D278" s="234" t="s">
        <v>4960</v>
      </c>
      <c r="E278" s="234" t="s">
        <v>25</v>
      </c>
      <c r="F278" s="234" t="s">
        <v>4961</v>
      </c>
      <c r="G278" s="234" t="s">
        <v>25</v>
      </c>
      <c r="H278" s="234" t="s">
        <v>4962</v>
      </c>
      <c r="I278" s="234" t="s">
        <v>25</v>
      </c>
      <c r="J278" s="234" t="s">
        <v>4963</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4964</v>
      </c>
      <c r="B279" s="232" t="s">
        <v>4965</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1163</v>
      </c>
      <c r="B280" s="233" t="s">
        <v>4966</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4967</v>
      </c>
      <c r="B281" s="234" t="s">
        <v>4968</v>
      </c>
      <c r="C281" s="234" t="s">
        <v>4969</v>
      </c>
      <c r="D281" s="234" t="s">
        <v>4970</v>
      </c>
      <c r="E281" s="234" t="s">
        <v>4971</v>
      </c>
      <c r="F281" s="234" t="s">
        <v>25</v>
      </c>
      <c r="G281" s="234" t="s">
        <v>25</v>
      </c>
      <c r="H281" s="234" t="s">
        <v>4972</v>
      </c>
      <c r="I281" s="234" t="s">
        <v>25</v>
      </c>
      <c r="J281" s="234" t="s">
        <v>4973</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4974</v>
      </c>
      <c r="B282" s="234" t="s">
        <v>4975</v>
      </c>
      <c r="C282" s="234" t="s">
        <v>4976</v>
      </c>
      <c r="D282" s="234" t="s">
        <v>25</v>
      </c>
      <c r="E282" s="234" t="s">
        <v>25</v>
      </c>
      <c r="F282" s="234" t="s">
        <v>25</v>
      </c>
      <c r="G282" s="234" t="s">
        <v>25</v>
      </c>
      <c r="H282" s="234" t="s">
        <v>4977</v>
      </c>
      <c r="I282" s="234" t="s">
        <v>25</v>
      </c>
      <c r="J282" s="234" t="s">
        <v>4978</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4979</v>
      </c>
      <c r="B283" s="234" t="s">
        <v>4980</v>
      </c>
      <c r="C283" s="234" t="s">
        <v>4981</v>
      </c>
      <c r="D283" s="234" t="s">
        <v>25</v>
      </c>
      <c r="E283" s="234" t="s">
        <v>25</v>
      </c>
      <c r="F283" s="234" t="s">
        <v>25</v>
      </c>
      <c r="G283" s="234" t="s">
        <v>25</v>
      </c>
      <c r="H283" s="234" t="s">
        <v>4982</v>
      </c>
      <c r="I283" s="234" t="s">
        <v>25</v>
      </c>
      <c r="J283" s="234" t="s">
        <v>4983</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4984</v>
      </c>
      <c r="B284" s="234" t="s">
        <v>4985</v>
      </c>
      <c r="C284" s="234" t="s">
        <v>4986</v>
      </c>
      <c r="D284" s="234" t="s">
        <v>4987</v>
      </c>
      <c r="E284" s="234" t="s">
        <v>25</v>
      </c>
      <c r="F284" s="234" t="s">
        <v>25</v>
      </c>
      <c r="G284" s="234" t="s">
        <v>25</v>
      </c>
      <c r="H284" s="234" t="s">
        <v>4988</v>
      </c>
      <c r="I284" s="234" t="s">
        <v>25</v>
      </c>
      <c r="J284" s="234" t="s">
        <v>4989</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1167</v>
      </c>
      <c r="B285" s="233" t="s">
        <v>4990</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4991</v>
      </c>
      <c r="B286" s="234" t="s">
        <v>4992</v>
      </c>
      <c r="C286" s="234" t="s">
        <v>4993</v>
      </c>
      <c r="D286" s="234" t="s">
        <v>4994</v>
      </c>
      <c r="E286" s="234" t="s">
        <v>25</v>
      </c>
      <c r="F286" s="234" t="s">
        <v>25</v>
      </c>
      <c r="G286" s="234" t="s">
        <v>25</v>
      </c>
      <c r="H286" s="234" t="s">
        <v>4995</v>
      </c>
      <c r="I286" s="234" t="s">
        <v>4996</v>
      </c>
      <c r="J286" s="234" t="s">
        <v>4997</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1171</v>
      </c>
      <c r="B287" s="233" t="s">
        <v>4998</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4999</v>
      </c>
      <c r="B288" s="234" t="s">
        <v>5000</v>
      </c>
      <c r="C288" s="234" t="s">
        <v>5001</v>
      </c>
      <c r="D288" s="234" t="s">
        <v>5002</v>
      </c>
      <c r="E288" s="234" t="s">
        <v>5003</v>
      </c>
      <c r="F288" s="234" t="s">
        <v>5004</v>
      </c>
      <c r="G288" s="234" t="s">
        <v>5005</v>
      </c>
      <c r="H288" s="234" t="s">
        <v>5006</v>
      </c>
      <c r="I288" s="234" t="s">
        <v>3987</v>
      </c>
      <c r="J288" s="234" t="s">
        <v>5007</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5008</v>
      </c>
      <c r="B289" s="234" t="s">
        <v>5009</v>
      </c>
      <c r="C289" s="234" t="s">
        <v>5010</v>
      </c>
      <c r="D289" s="234" t="s">
        <v>25</v>
      </c>
      <c r="E289" s="234" t="s">
        <v>5003</v>
      </c>
      <c r="F289" s="234" t="s">
        <v>25</v>
      </c>
      <c r="G289" s="234" t="s">
        <v>5011</v>
      </c>
      <c r="H289" s="234" t="s">
        <v>5012</v>
      </c>
      <c r="I289" s="234" t="s">
        <v>5013</v>
      </c>
      <c r="J289" s="234" t="s">
        <v>5014</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5015</v>
      </c>
      <c r="B290" s="234" t="s">
        <v>5016</v>
      </c>
      <c r="C290" s="234" t="s">
        <v>5017</v>
      </c>
      <c r="D290" s="234" t="s">
        <v>25</v>
      </c>
      <c r="E290" s="234" t="s">
        <v>5018</v>
      </c>
      <c r="F290" s="234" t="s">
        <v>25</v>
      </c>
      <c r="G290" s="234" t="s">
        <v>5019</v>
      </c>
      <c r="H290" s="234" t="s">
        <v>5020</v>
      </c>
      <c r="I290" s="234" t="s">
        <v>5021</v>
      </c>
      <c r="J290" s="234" t="s">
        <v>5022</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5023</v>
      </c>
      <c r="B291" s="234" t="s">
        <v>5024</v>
      </c>
      <c r="C291" s="234" t="s">
        <v>5025</v>
      </c>
      <c r="D291" s="234" t="s">
        <v>25</v>
      </c>
      <c r="E291" s="234" t="s">
        <v>25</v>
      </c>
      <c r="F291" s="234" t="s">
        <v>25</v>
      </c>
      <c r="G291" s="234" t="s">
        <v>25</v>
      </c>
      <c r="H291" s="234" t="s">
        <v>5026</v>
      </c>
      <c r="I291" s="234" t="s">
        <v>3987</v>
      </c>
      <c r="J291" s="234" t="s">
        <v>5027</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1175</v>
      </c>
      <c r="B292" s="233" t="s">
        <v>5028</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5029</v>
      </c>
      <c r="B293" s="234" t="s">
        <v>5030</v>
      </c>
      <c r="C293" s="234" t="s">
        <v>5031</v>
      </c>
      <c r="D293" s="234" t="s">
        <v>5032</v>
      </c>
      <c r="E293" s="234" t="s">
        <v>25</v>
      </c>
      <c r="F293" s="234" t="s">
        <v>25</v>
      </c>
      <c r="G293" s="234" t="s">
        <v>25</v>
      </c>
      <c r="H293" s="234" t="s">
        <v>5033</v>
      </c>
      <c r="I293" s="234" t="s">
        <v>5034</v>
      </c>
      <c r="J293" s="234" t="s">
        <v>5035</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5036</v>
      </c>
      <c r="B294" s="234" t="s">
        <v>5037</v>
      </c>
      <c r="C294" s="234" t="s">
        <v>5038</v>
      </c>
      <c r="D294" s="234" t="s">
        <v>5032</v>
      </c>
      <c r="E294" s="234" t="s">
        <v>25</v>
      </c>
      <c r="F294" s="234" t="s">
        <v>5039</v>
      </c>
      <c r="G294" s="234" t="s">
        <v>25</v>
      </c>
      <c r="H294" s="234" t="s">
        <v>5040</v>
      </c>
      <c r="I294" s="234" t="s">
        <v>3957</v>
      </c>
      <c r="J294" s="234" t="s">
        <v>5041</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5042</v>
      </c>
      <c r="B295" s="234" t="s">
        <v>5043</v>
      </c>
      <c r="C295" s="234" t="s">
        <v>5044</v>
      </c>
      <c r="D295" s="234" t="s">
        <v>5045</v>
      </c>
      <c r="E295" s="234" t="s">
        <v>25</v>
      </c>
      <c r="F295" s="234" t="s">
        <v>25</v>
      </c>
      <c r="G295" s="234" t="s">
        <v>25</v>
      </c>
      <c r="H295" s="234" t="s">
        <v>5046</v>
      </c>
      <c r="I295" s="234" t="s">
        <v>3957</v>
      </c>
      <c r="J295" s="234" t="s">
        <v>5047</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1179</v>
      </c>
      <c r="B296" s="233" t="s">
        <v>5048</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5049</v>
      </c>
      <c r="B297" s="234" t="s">
        <v>5050</v>
      </c>
      <c r="C297" s="234" t="s">
        <v>5051</v>
      </c>
      <c r="D297" s="234" t="s">
        <v>5045</v>
      </c>
      <c r="E297" s="234" t="s">
        <v>25</v>
      </c>
      <c r="F297" s="234" t="s">
        <v>5052</v>
      </c>
      <c r="G297" s="234" t="s">
        <v>25</v>
      </c>
      <c r="H297" s="234" t="s">
        <v>5053</v>
      </c>
      <c r="I297" s="234" t="s">
        <v>25</v>
      </c>
      <c r="J297" s="234" t="s">
        <v>5054</v>
      </c>
      <c r="K297" s="237">
        <f>IF(COUNTIF(L297:AY297,"&lt;&gt;")=0,"",SUMPRODUCT(((Recommendations[ImplStatus]="Implemented")+(Recommendations[ImplStatus]="Compensated"))*ISNUMBER(MATCH(Recommendations[Id],L297:AY297,0)))/COUNTIF(L297:AY297,"&lt;&gt;"))</f>
        <v>0</v>
      </c>
      <c r="L297" s="240" t="s">
        <v>522</v>
      </c>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5055</v>
      </c>
      <c r="B298" s="234" t="s">
        <v>5056</v>
      </c>
      <c r="C298" s="234" t="s">
        <v>5057</v>
      </c>
      <c r="D298" s="234" t="s">
        <v>5058</v>
      </c>
      <c r="E298" s="234" t="s">
        <v>25</v>
      </c>
      <c r="F298" s="234" t="s">
        <v>25</v>
      </c>
      <c r="G298" s="234" t="s">
        <v>5059</v>
      </c>
      <c r="H298" s="234" t="s">
        <v>5060</v>
      </c>
      <c r="I298" s="234" t="s">
        <v>5060</v>
      </c>
      <c r="J298" s="234" t="s">
        <v>5061</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5062</v>
      </c>
      <c r="B299" s="234" t="s">
        <v>5063</v>
      </c>
      <c r="C299" s="234" t="s">
        <v>5064</v>
      </c>
      <c r="D299" s="234" t="s">
        <v>25</v>
      </c>
      <c r="E299" s="234" t="s">
        <v>25</v>
      </c>
      <c r="F299" s="234" t="s">
        <v>25</v>
      </c>
      <c r="G299" s="234" t="s">
        <v>25</v>
      </c>
      <c r="H299" s="234" t="s">
        <v>5065</v>
      </c>
      <c r="I299" s="234" t="s">
        <v>5066</v>
      </c>
      <c r="J299" s="234" t="s">
        <v>5067</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5068</v>
      </c>
      <c r="B300" s="234" t="s">
        <v>5069</v>
      </c>
      <c r="C300" s="234" t="s">
        <v>5070</v>
      </c>
      <c r="D300" s="234" t="s">
        <v>25</v>
      </c>
      <c r="E300" s="234" t="s">
        <v>25</v>
      </c>
      <c r="F300" s="234" t="s">
        <v>5071</v>
      </c>
      <c r="G300" s="234" t="s">
        <v>25</v>
      </c>
      <c r="H300" s="234" t="s">
        <v>5072</v>
      </c>
      <c r="I300" s="234" t="s">
        <v>5066</v>
      </c>
      <c r="J300" s="234" t="s">
        <v>5073</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1183</v>
      </c>
      <c r="B301" s="233" t="s">
        <v>5074</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5075</v>
      </c>
      <c r="B302" s="234" t="s">
        <v>5076</v>
      </c>
      <c r="C302" s="234" t="s">
        <v>5077</v>
      </c>
      <c r="D302" s="234" t="s">
        <v>25</v>
      </c>
      <c r="E302" s="234" t="s">
        <v>25</v>
      </c>
      <c r="F302" s="234" t="s">
        <v>25</v>
      </c>
      <c r="G302" s="234" t="s">
        <v>25</v>
      </c>
      <c r="H302" s="234" t="s">
        <v>5078</v>
      </c>
      <c r="I302" s="234" t="s">
        <v>25</v>
      </c>
      <c r="J302" s="234" t="s">
        <v>5079</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5080</v>
      </c>
      <c r="B303" s="234" t="s">
        <v>5081</v>
      </c>
      <c r="C303" s="234" t="s">
        <v>5082</v>
      </c>
      <c r="D303" s="234" t="s">
        <v>5083</v>
      </c>
      <c r="E303" s="234" t="s">
        <v>25</v>
      </c>
      <c r="F303" s="234" t="s">
        <v>25</v>
      </c>
      <c r="G303" s="234" t="s">
        <v>25</v>
      </c>
      <c r="H303" s="234" t="s">
        <v>5084</v>
      </c>
      <c r="I303" s="234" t="s">
        <v>3987</v>
      </c>
      <c r="J303" s="234" t="s">
        <v>5085</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5086</v>
      </c>
      <c r="B304" s="234" t="s">
        <v>5087</v>
      </c>
      <c r="C304" s="234" t="s">
        <v>5088</v>
      </c>
      <c r="D304" s="234" t="s">
        <v>5083</v>
      </c>
      <c r="E304" s="234" t="s">
        <v>25</v>
      </c>
      <c r="F304" s="234" t="s">
        <v>5089</v>
      </c>
      <c r="G304" s="234" t="s">
        <v>25</v>
      </c>
      <c r="H304" s="234" t="s">
        <v>5090</v>
      </c>
      <c r="I304" s="234" t="s">
        <v>25</v>
      </c>
      <c r="J304" s="234" t="s">
        <v>5091</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5092</v>
      </c>
      <c r="B305" s="234" t="s">
        <v>5093</v>
      </c>
      <c r="C305" s="234" t="s">
        <v>5094</v>
      </c>
      <c r="D305" s="234" t="s">
        <v>5095</v>
      </c>
      <c r="E305" s="234" t="s">
        <v>25</v>
      </c>
      <c r="F305" s="234" t="s">
        <v>25</v>
      </c>
      <c r="G305" s="234" t="s">
        <v>25</v>
      </c>
      <c r="H305" s="234" t="s">
        <v>5096</v>
      </c>
      <c r="I305" s="234" t="s">
        <v>5097</v>
      </c>
      <c r="J305" s="234" t="s">
        <v>5098</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5099</v>
      </c>
      <c r="B306" s="234" t="s">
        <v>5100</v>
      </c>
      <c r="C306" s="234" t="s">
        <v>5101</v>
      </c>
      <c r="D306" s="234" t="s">
        <v>5102</v>
      </c>
      <c r="E306" s="234" t="s">
        <v>25</v>
      </c>
      <c r="F306" s="234" t="s">
        <v>25</v>
      </c>
      <c r="G306" s="234" t="s">
        <v>25</v>
      </c>
      <c r="H306" s="234" t="s">
        <v>5103</v>
      </c>
      <c r="I306" s="234" t="s">
        <v>3987</v>
      </c>
      <c r="J306" s="234" t="s">
        <v>5104</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1187</v>
      </c>
      <c r="B307" s="233" t="s">
        <v>5105</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5106</v>
      </c>
      <c r="B308" s="234" t="s">
        <v>5107</v>
      </c>
      <c r="C308" s="234" t="s">
        <v>5108</v>
      </c>
      <c r="D308" s="234" t="s">
        <v>5102</v>
      </c>
      <c r="E308" s="234" t="s">
        <v>25</v>
      </c>
      <c r="F308" s="234" t="s">
        <v>5109</v>
      </c>
      <c r="G308" s="234" t="s">
        <v>25</v>
      </c>
      <c r="H308" s="234" t="s">
        <v>5110</v>
      </c>
      <c r="I308" s="234" t="s">
        <v>5111</v>
      </c>
      <c r="J308" s="234" t="s">
        <v>5112</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1191</v>
      </c>
      <c r="B309" s="233" t="s">
        <v>5113</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5114</v>
      </c>
      <c r="B310" s="234" t="s">
        <v>5115</v>
      </c>
      <c r="C310" s="234" t="s">
        <v>5116</v>
      </c>
      <c r="D310" s="234" t="s">
        <v>25</v>
      </c>
      <c r="E310" s="234" t="s">
        <v>25</v>
      </c>
      <c r="F310" s="234" t="s">
        <v>5117</v>
      </c>
      <c r="G310" s="234" t="s">
        <v>25</v>
      </c>
      <c r="H310" s="234" t="s">
        <v>5118</v>
      </c>
      <c r="I310" s="234" t="s">
        <v>5119</v>
      </c>
      <c r="J310" s="234" t="s">
        <v>5120</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5121</v>
      </c>
      <c r="B311" s="234" t="s">
        <v>5122</v>
      </c>
      <c r="C311" s="234" t="s">
        <v>5123</v>
      </c>
      <c r="D311" s="234" t="s">
        <v>5124</v>
      </c>
      <c r="E311" s="234" t="s">
        <v>25</v>
      </c>
      <c r="F311" s="234" t="s">
        <v>25</v>
      </c>
      <c r="G311" s="234" t="s">
        <v>5125</v>
      </c>
      <c r="H311" s="234" t="s">
        <v>5126</v>
      </c>
      <c r="I311" s="234" t="s">
        <v>25</v>
      </c>
      <c r="J311" s="234" t="s">
        <v>5127</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5128</v>
      </c>
      <c r="B312" s="234" t="s">
        <v>5129</v>
      </c>
      <c r="C312" s="234" t="s">
        <v>5130</v>
      </c>
      <c r="D312" s="234" t="s">
        <v>5131</v>
      </c>
      <c r="E312" s="234" t="s">
        <v>25</v>
      </c>
      <c r="F312" s="234" t="s">
        <v>25</v>
      </c>
      <c r="G312" s="234" t="s">
        <v>25</v>
      </c>
      <c r="H312" s="234" t="s">
        <v>5132</v>
      </c>
      <c r="I312" s="234" t="s">
        <v>25</v>
      </c>
      <c r="J312" s="234" t="s">
        <v>5133</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5134</v>
      </c>
      <c r="B313" s="234" t="s">
        <v>5135</v>
      </c>
      <c r="C313" s="234" t="s">
        <v>5136</v>
      </c>
      <c r="D313" s="234" t="s">
        <v>5137</v>
      </c>
      <c r="E313" s="234" t="s">
        <v>25</v>
      </c>
      <c r="F313" s="234" t="s">
        <v>25</v>
      </c>
      <c r="G313" s="234" t="s">
        <v>5138</v>
      </c>
      <c r="H313" s="234" t="s">
        <v>5139</v>
      </c>
      <c r="I313" s="234" t="s">
        <v>5140</v>
      </c>
      <c r="J313" s="234" t="s">
        <v>5141</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5142</v>
      </c>
      <c r="B314" s="234" t="s">
        <v>5143</v>
      </c>
      <c r="C314" s="234" t="s">
        <v>5144</v>
      </c>
      <c r="D314" s="234" t="s">
        <v>5145</v>
      </c>
      <c r="E314" s="234" t="s">
        <v>25</v>
      </c>
      <c r="F314" s="234" t="s">
        <v>25</v>
      </c>
      <c r="G314" s="234" t="s">
        <v>5146</v>
      </c>
      <c r="H314" s="234" t="s">
        <v>5147</v>
      </c>
      <c r="I314" s="234" t="s">
        <v>5148</v>
      </c>
      <c r="J314" s="234" t="s">
        <v>5149</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5150</v>
      </c>
      <c r="B315" s="233" t="s">
        <v>5151</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5152</v>
      </c>
      <c r="B316" s="234" t="s">
        <v>5153</v>
      </c>
      <c r="C316" s="234" t="s">
        <v>5154</v>
      </c>
      <c r="D316" s="234" t="s">
        <v>25</v>
      </c>
      <c r="E316" s="234" t="s">
        <v>25</v>
      </c>
      <c r="F316" s="234" t="s">
        <v>25</v>
      </c>
      <c r="G316" s="234" t="s">
        <v>25</v>
      </c>
      <c r="H316" s="234" t="s">
        <v>5155</v>
      </c>
      <c r="I316" s="234" t="s">
        <v>5156</v>
      </c>
      <c r="J316" s="234" t="s">
        <v>5157</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5158</v>
      </c>
      <c r="B317" s="234" t="s">
        <v>5159</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5160</v>
      </c>
      <c r="B318" s="233" t="s">
        <v>5161</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5162</v>
      </c>
      <c r="B319" s="234" t="s">
        <v>5163</v>
      </c>
      <c r="C319" s="234" t="s">
        <v>5164</v>
      </c>
      <c r="D319" s="234" t="s">
        <v>5165</v>
      </c>
      <c r="E319" s="234" t="s">
        <v>25</v>
      </c>
      <c r="F319" s="234" t="s">
        <v>5166</v>
      </c>
      <c r="G319" s="234" t="s">
        <v>5167</v>
      </c>
      <c r="H319" s="234" t="s">
        <v>5168</v>
      </c>
      <c r="I319" s="234" t="s">
        <v>25</v>
      </c>
      <c r="J319" s="234" t="s">
        <v>5169</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5170</v>
      </c>
      <c r="B320" s="234" t="s">
        <v>5171</v>
      </c>
      <c r="C320" s="234" t="s">
        <v>5172</v>
      </c>
      <c r="D320" s="234" t="s">
        <v>5173</v>
      </c>
      <c r="E320" s="234" t="s">
        <v>25</v>
      </c>
      <c r="F320" s="234" t="s">
        <v>25</v>
      </c>
      <c r="G320" s="234" t="s">
        <v>25</v>
      </c>
      <c r="H320" s="234" t="s">
        <v>5174</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5175</v>
      </c>
      <c r="B321" s="234" t="s">
        <v>5176</v>
      </c>
      <c r="C321" s="234" t="s">
        <v>5177</v>
      </c>
      <c r="D321" s="234" t="s">
        <v>5178</v>
      </c>
      <c r="E321" s="234" t="s">
        <v>25</v>
      </c>
      <c r="F321" s="234" t="s">
        <v>25</v>
      </c>
      <c r="G321" s="234" t="s">
        <v>25</v>
      </c>
      <c r="H321" s="234" t="s">
        <v>5179</v>
      </c>
      <c r="I321" s="234" t="s">
        <v>25</v>
      </c>
      <c r="J321" s="234" t="s">
        <v>5180</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5181</v>
      </c>
      <c r="B322" s="234" t="s">
        <v>5182</v>
      </c>
      <c r="C322" s="234" t="s">
        <v>5183</v>
      </c>
      <c r="D322" s="234" t="s">
        <v>5184</v>
      </c>
      <c r="E322" s="234" t="s">
        <v>25</v>
      </c>
      <c r="F322" s="234" t="s">
        <v>25</v>
      </c>
      <c r="G322" s="234" t="s">
        <v>25</v>
      </c>
      <c r="H322" s="234" t="s">
        <v>5185</v>
      </c>
      <c r="I322" s="234" t="s">
        <v>25</v>
      </c>
      <c r="J322" s="234" t="s">
        <v>5186</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5187</v>
      </c>
      <c r="B323" s="234" t="s">
        <v>5188</v>
      </c>
      <c r="C323" s="234" t="s">
        <v>5189</v>
      </c>
      <c r="D323" s="234" t="s">
        <v>25</v>
      </c>
      <c r="E323" s="234" t="s">
        <v>25</v>
      </c>
      <c r="F323" s="234" t="s">
        <v>25</v>
      </c>
      <c r="G323" s="234" t="s">
        <v>25</v>
      </c>
      <c r="H323" s="234" t="s">
        <v>5190</v>
      </c>
      <c r="I323" s="234" t="s">
        <v>3987</v>
      </c>
      <c r="J323" s="234" t="s">
        <v>5191</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5192</v>
      </c>
      <c r="B324" s="234" t="s">
        <v>5193</v>
      </c>
      <c r="C324" s="234" t="s">
        <v>5194</v>
      </c>
      <c r="D324" s="234" t="s">
        <v>25</v>
      </c>
      <c r="E324" s="234" t="s">
        <v>25</v>
      </c>
      <c r="F324" s="234" t="s">
        <v>25</v>
      </c>
      <c r="G324" s="234" t="s">
        <v>25</v>
      </c>
      <c r="H324" s="234" t="s">
        <v>5195</v>
      </c>
      <c r="I324" s="234" t="s">
        <v>5196</v>
      </c>
      <c r="J324" s="234" t="s">
        <v>5197</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5198</v>
      </c>
      <c r="B325" s="234" t="s">
        <v>5199</v>
      </c>
      <c r="C325" s="234" t="s">
        <v>5200</v>
      </c>
      <c r="D325" s="234" t="s">
        <v>5201</v>
      </c>
      <c r="E325" s="234" t="s">
        <v>25</v>
      </c>
      <c r="F325" s="234" t="s">
        <v>25</v>
      </c>
      <c r="G325" s="234" t="s">
        <v>25</v>
      </c>
      <c r="H325" s="234" t="s">
        <v>5202</v>
      </c>
      <c r="I325" s="234" t="s">
        <v>25</v>
      </c>
      <c r="J325" s="234" t="s">
        <v>5203</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5204</v>
      </c>
      <c r="B326" s="241" t="s">
        <v>5205</v>
      </c>
      <c r="C326" s="241" t="s">
        <v>5206</v>
      </c>
      <c r="D326" s="241" t="s">
        <v>5207</v>
      </c>
      <c r="E326" s="241" t="s">
        <v>25</v>
      </c>
      <c r="F326" s="241" t="s">
        <v>25</v>
      </c>
      <c r="G326" s="241" t="s">
        <v>25</v>
      </c>
      <c r="H326" s="241" t="s">
        <v>5208</v>
      </c>
      <c r="I326" s="241" t="s">
        <v>3987</v>
      </c>
      <c r="J326" s="241" t="s">
        <v>5209</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528</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IFERROR(INDEX('Recommendations'!$I$2:$I$86, MATCH(L2,'Recommendations'!$B$2:$B$86,0))="Implemented", FALSE))</xm:f>
            <x14:dxf>
              <font>
                <color rgb="FF000000"/>
              </font>
              <fill>
                <patternFill>
                  <bgColor rgb="FF3C7D22"/>
                </patternFill>
              </fill>
            </x14:dxf>
          </x14:cfRule>
          <x14:cfRule type="expression" priority="2" id="{00000000-000E-0000-0A00-000002000000}">
            <xm:f>AND(L2&lt;&gt;"", IFERROR(INDEX('Recommendations'!$I$2:$I$86, MATCH(L2,'Recommendations'!$B$2:$B$86,0))="Compensated", FALSE))</xm:f>
            <x14:dxf>
              <font>
                <color rgb="FF000000"/>
              </font>
              <fill>
                <patternFill>
                  <bgColor rgb="FFC6E0B4"/>
                </patternFill>
              </fill>
            </x14:dxf>
          </x14:cfRule>
          <x14:cfRule type="expression" priority="3" id="{00000000-000E-0000-0A00-000003000000}">
            <xm:f>AND(L2&lt;&gt;"", IFERROR(INDEX('Recommendations'!$I$2:$I$86, MATCH(L2,'Recommendations'!$B$2:$B$86,0))="Testing", FALSE))</xm:f>
            <x14:dxf>
              <font>
                <color rgb="FF000000"/>
              </font>
              <fill>
                <patternFill>
                  <bgColor rgb="FFFFC000"/>
                </patternFill>
              </fill>
            </x14:dxf>
          </x14:cfRule>
          <x14:cfRule type="expression" priority="4" id="{00000000-000E-0000-0A00-000004000000}">
            <xm:f>AND(L2&lt;&gt;"", IFERROR(INDEX('Recommendations'!$I$2:$I$86, MATCH(L2,'Recommendations'!$B$2:$B$86,0))="Failed", FALSE))</xm:f>
            <x14:dxf>
              <font>
                <color rgb="FF000000"/>
              </font>
              <fill>
                <patternFill>
                  <bgColor rgb="FFD82891"/>
                </patternFill>
              </fill>
            </x14:dxf>
          </x14:cfRule>
          <x14:cfRule type="expression" priority="5" id="{00000000-000E-0000-0A00-000005000000}">
            <xm:f>AND(L2&lt;&gt;"", IFERROR(INDEX('Recommendations'!$I$2:$I$86, MATCH(L2,'Recommendations'!$B$2:$B$86,0))="Risk Accepted", FALSE))</xm:f>
            <x14:dxf>
              <font>
                <color rgb="FF000000"/>
              </font>
              <fill>
                <patternFill>
                  <bgColor rgb="FFD9D9D9"/>
                </patternFill>
              </fill>
            </x14:dxf>
          </x14:cfRule>
          <x14:cfRule type="expression" priority="6" id="{00000000-000E-0000-0A00-000006000000}">
            <xm:f>AND(L2&lt;&gt;"", IFERROR(INDEX('Recommendations'!$I$2:$I$86, MATCH(L2,'Recommendations'!$B$2:$B$86,0))="N/A",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2358</v>
      </c>
      <c r="B1" s="286" t="s">
        <v>3243</v>
      </c>
      <c r="C1" s="286" t="s">
        <v>1</v>
      </c>
      <c r="D1" s="286" t="s">
        <v>773</v>
      </c>
      <c r="E1" s="286" t="s">
        <v>5210</v>
      </c>
      <c r="F1" s="286" t="s">
        <v>5211</v>
      </c>
      <c r="G1" s="286" t="s">
        <v>778</v>
      </c>
      <c r="H1" s="286" t="s">
        <v>779</v>
      </c>
      <c r="I1" s="286" t="s">
        <v>780</v>
      </c>
      <c r="J1" s="286" t="s">
        <v>781</v>
      </c>
      <c r="K1" s="286" t="s">
        <v>782</v>
      </c>
      <c r="L1" s="286" t="s">
        <v>783</v>
      </c>
      <c r="M1" s="286" t="s">
        <v>784</v>
      </c>
      <c r="N1" s="286" t="s">
        <v>785</v>
      </c>
      <c r="O1" s="286" t="s">
        <v>786</v>
      </c>
      <c r="P1" s="286" t="s">
        <v>787</v>
      </c>
      <c r="Q1" s="286" t="s">
        <v>788</v>
      </c>
      <c r="R1" s="286" t="s">
        <v>789</v>
      </c>
      <c r="S1" s="286" t="s">
        <v>790</v>
      </c>
      <c r="T1" s="286" t="s">
        <v>791</v>
      </c>
      <c r="U1" s="286" t="s">
        <v>792</v>
      </c>
      <c r="V1" s="286" t="s">
        <v>793</v>
      </c>
      <c r="W1" s="286" t="s">
        <v>794</v>
      </c>
      <c r="X1" s="286" t="s">
        <v>795</v>
      </c>
      <c r="Y1" s="286" t="s">
        <v>796</v>
      </c>
      <c r="Z1" s="286" t="s">
        <v>797</v>
      </c>
      <c r="AA1" s="286" t="s">
        <v>798</v>
      </c>
      <c r="AB1" s="286" t="s">
        <v>799</v>
      </c>
      <c r="AC1" s="286" t="s">
        <v>800</v>
      </c>
      <c r="AD1" s="286" t="s">
        <v>801</v>
      </c>
      <c r="AE1" s="286" t="s">
        <v>802</v>
      </c>
      <c r="AF1" s="286" t="s">
        <v>803</v>
      </c>
      <c r="AG1" s="286" t="s">
        <v>804</v>
      </c>
      <c r="AH1" s="286" t="s">
        <v>805</v>
      </c>
      <c r="AI1" s="286" t="s">
        <v>806</v>
      </c>
      <c r="AJ1" s="286" t="s">
        <v>807</v>
      </c>
      <c r="AK1" s="286" t="s">
        <v>808</v>
      </c>
      <c r="AL1" s="286" t="s">
        <v>809</v>
      </c>
      <c r="AM1" s="286" t="s">
        <v>810</v>
      </c>
      <c r="AN1" s="286" t="s">
        <v>811</v>
      </c>
      <c r="AO1" s="286" t="s">
        <v>812</v>
      </c>
      <c r="AP1" s="286" t="s">
        <v>813</v>
      </c>
      <c r="AQ1" s="286" t="s">
        <v>814</v>
      </c>
      <c r="AR1" s="286" t="s">
        <v>815</v>
      </c>
      <c r="AS1" s="286" t="s">
        <v>816</v>
      </c>
      <c r="AT1" s="286" t="s">
        <v>817</v>
      </c>
      <c r="AU1" s="287" t="s">
        <v>818</v>
      </c>
    </row>
    <row r="2" spans="1:47" ht="60" customHeight="1" outlineLevel="1" x14ac:dyDescent="0.35">
      <c r="A2" s="277" t="s">
        <v>5212</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5212</v>
      </c>
      <c r="B3" s="256" t="s">
        <v>5213</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5212</v>
      </c>
      <c r="B4" s="257" t="s">
        <v>5213</v>
      </c>
      <c r="C4" s="258" t="s">
        <v>5214</v>
      </c>
      <c r="D4" s="261" t="s">
        <v>5215</v>
      </c>
      <c r="E4" s="262" t="s">
        <v>5216</v>
      </c>
      <c r="F4" s="265" t="s">
        <v>5217</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5212</v>
      </c>
      <c r="B5" s="257" t="s">
        <v>5213</v>
      </c>
      <c r="C5" s="258" t="s">
        <v>5218</v>
      </c>
      <c r="D5" s="261" t="s">
        <v>5219</v>
      </c>
      <c r="E5" s="262" t="s">
        <v>5216</v>
      </c>
      <c r="F5" s="265" t="s">
        <v>5217</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5212</v>
      </c>
      <c r="B6" s="257" t="s">
        <v>5213</v>
      </c>
      <c r="C6" s="258" t="s">
        <v>5220</v>
      </c>
      <c r="D6" s="261" t="s">
        <v>5221</v>
      </c>
      <c r="E6" s="262" t="s">
        <v>5216</v>
      </c>
      <c r="F6" s="265" t="s">
        <v>5217</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5212</v>
      </c>
      <c r="B7" s="257" t="s">
        <v>5213</v>
      </c>
      <c r="C7" s="258" t="s">
        <v>5222</v>
      </c>
      <c r="D7" s="261" t="s">
        <v>5223</v>
      </c>
      <c r="E7" s="262" t="s">
        <v>5216</v>
      </c>
      <c r="F7" s="265" t="s">
        <v>5217</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5212</v>
      </c>
      <c r="B8" s="257" t="s">
        <v>5213</v>
      </c>
      <c r="C8" s="258" t="s">
        <v>5224</v>
      </c>
      <c r="D8" s="261" t="s">
        <v>5225</v>
      </c>
      <c r="E8" s="262" t="s">
        <v>5216</v>
      </c>
      <c r="F8" s="265" t="s">
        <v>5217</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5212</v>
      </c>
      <c r="B9" s="257" t="s">
        <v>5213</v>
      </c>
      <c r="C9" s="258" t="s">
        <v>5226</v>
      </c>
      <c r="D9" s="261" t="s">
        <v>5227</v>
      </c>
      <c r="E9" s="262" t="s">
        <v>5216</v>
      </c>
      <c r="F9" s="265" t="s">
        <v>5217</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5212</v>
      </c>
      <c r="B10" s="257" t="s">
        <v>5213</v>
      </c>
      <c r="C10" s="258" t="s">
        <v>5228</v>
      </c>
      <c r="D10" s="261" t="s">
        <v>5229</v>
      </c>
      <c r="E10" s="262" t="s">
        <v>5216</v>
      </c>
      <c r="F10" s="265" t="s">
        <v>5217</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5212</v>
      </c>
      <c r="B11" s="257" t="s">
        <v>5213</v>
      </c>
      <c r="C11" s="258" t="s">
        <v>5230</v>
      </c>
      <c r="D11" s="261" t="s">
        <v>5231</v>
      </c>
      <c r="E11" s="262" t="s">
        <v>5216</v>
      </c>
      <c r="F11" s="265" t="s">
        <v>5217</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5212</v>
      </c>
      <c r="B12" s="257" t="s">
        <v>5213</v>
      </c>
      <c r="C12" s="258" t="s">
        <v>5232</v>
      </c>
      <c r="D12" s="261" t="s">
        <v>5233</v>
      </c>
      <c r="E12" s="262" t="s">
        <v>5216</v>
      </c>
      <c r="F12" s="265" t="s">
        <v>5217</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5212</v>
      </c>
      <c r="B13" s="257" t="s">
        <v>5213</v>
      </c>
      <c r="C13" s="258" t="s">
        <v>5234</v>
      </c>
      <c r="D13" s="261" t="s">
        <v>5235</v>
      </c>
      <c r="E13" s="262" t="s">
        <v>5216</v>
      </c>
      <c r="F13" s="265" t="s">
        <v>5217</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5212</v>
      </c>
      <c r="B14" s="257" t="s">
        <v>5213</v>
      </c>
      <c r="C14" s="258" t="s">
        <v>5236</v>
      </c>
      <c r="D14" s="261" t="s">
        <v>5237</v>
      </c>
      <c r="E14" s="262" t="s">
        <v>5216</v>
      </c>
      <c r="F14" s="265" t="s">
        <v>5217</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5212</v>
      </c>
      <c r="B15" s="257" t="s">
        <v>5213</v>
      </c>
      <c r="C15" s="258" t="s">
        <v>5238</v>
      </c>
      <c r="D15" s="261" t="s">
        <v>5239</v>
      </c>
      <c r="E15" s="262" t="s">
        <v>5216</v>
      </c>
      <c r="F15" s="265" t="s">
        <v>5217</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5212</v>
      </c>
      <c r="B16" s="257" t="s">
        <v>5213</v>
      </c>
      <c r="C16" s="258" t="s">
        <v>5240</v>
      </c>
      <c r="D16" s="261" t="s">
        <v>5241</v>
      </c>
      <c r="E16" s="262" t="s">
        <v>5216</v>
      </c>
      <c r="F16" s="265" t="s">
        <v>5217</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5212</v>
      </c>
      <c r="B17" s="256" t="s">
        <v>5242</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5212</v>
      </c>
      <c r="B18" s="257" t="s">
        <v>5242</v>
      </c>
      <c r="C18" s="258" t="s">
        <v>5243</v>
      </c>
      <c r="D18" s="261" t="s">
        <v>5244</v>
      </c>
      <c r="E18" s="262" t="s">
        <v>5245</v>
      </c>
      <c r="F18" s="265" t="s">
        <v>5246</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5212</v>
      </c>
      <c r="B19" s="257" t="s">
        <v>5242</v>
      </c>
      <c r="C19" s="258" t="s">
        <v>5247</v>
      </c>
      <c r="D19" s="261" t="s">
        <v>5248</v>
      </c>
      <c r="E19" s="262" t="s">
        <v>5245</v>
      </c>
      <c r="F19" s="265" t="s">
        <v>5246</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5212</v>
      </c>
      <c r="B20" s="257" t="s">
        <v>5242</v>
      </c>
      <c r="C20" s="258" t="s">
        <v>5249</v>
      </c>
      <c r="D20" s="261" t="s">
        <v>5250</v>
      </c>
      <c r="E20" s="262" t="s">
        <v>5245</v>
      </c>
      <c r="F20" s="265" t="s">
        <v>5246</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5212</v>
      </c>
      <c r="B21" s="257" t="s">
        <v>5242</v>
      </c>
      <c r="C21" s="258" t="s">
        <v>5251</v>
      </c>
      <c r="D21" s="261" t="s">
        <v>5252</v>
      </c>
      <c r="E21" s="262" t="s">
        <v>5245</v>
      </c>
      <c r="F21" s="265" t="s">
        <v>5246</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5212</v>
      </c>
      <c r="B22" s="257" t="s">
        <v>5242</v>
      </c>
      <c r="C22" s="258" t="s">
        <v>5253</v>
      </c>
      <c r="D22" s="261" t="s">
        <v>5254</v>
      </c>
      <c r="E22" s="262" t="s">
        <v>5245</v>
      </c>
      <c r="F22" s="265" t="s">
        <v>5246</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5212</v>
      </c>
      <c r="B23" s="257" t="s">
        <v>5242</v>
      </c>
      <c r="C23" s="258" t="s">
        <v>5255</v>
      </c>
      <c r="D23" s="261" t="s">
        <v>5256</v>
      </c>
      <c r="E23" s="262" t="s">
        <v>5216</v>
      </c>
      <c r="F23" s="265" t="s">
        <v>5217</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5212</v>
      </c>
      <c r="B24" s="257" t="s">
        <v>5242</v>
      </c>
      <c r="C24" s="258" t="s">
        <v>5257</v>
      </c>
      <c r="D24" s="261" t="s">
        <v>5258</v>
      </c>
      <c r="E24" s="262" t="s">
        <v>5216</v>
      </c>
      <c r="F24" s="265" t="s">
        <v>5217</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5212</v>
      </c>
      <c r="B25" s="257" t="s">
        <v>5242</v>
      </c>
      <c r="C25" s="258" t="s">
        <v>5259</v>
      </c>
      <c r="D25" s="261" t="s">
        <v>5260</v>
      </c>
      <c r="E25" s="262" t="s">
        <v>5216</v>
      </c>
      <c r="F25" s="265" t="s">
        <v>5261</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5212</v>
      </c>
      <c r="B26" s="257" t="s">
        <v>5242</v>
      </c>
      <c r="C26" s="258" t="s">
        <v>5262</v>
      </c>
      <c r="D26" s="261" t="s">
        <v>5263</v>
      </c>
      <c r="E26" s="262" t="s">
        <v>5216</v>
      </c>
      <c r="F26" s="265" t="s">
        <v>5261</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5212</v>
      </c>
      <c r="B27" s="257" t="s">
        <v>5242</v>
      </c>
      <c r="C27" s="258" t="s">
        <v>5264</v>
      </c>
      <c r="D27" s="261" t="s">
        <v>5265</v>
      </c>
      <c r="E27" s="262" t="s">
        <v>5216</v>
      </c>
      <c r="F27" s="265" t="s">
        <v>5261</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5212</v>
      </c>
      <c r="B28" s="257" t="s">
        <v>5242</v>
      </c>
      <c r="C28" s="258" t="s">
        <v>5266</v>
      </c>
      <c r="D28" s="261" t="s">
        <v>5267</v>
      </c>
      <c r="E28" s="262" t="s">
        <v>5216</v>
      </c>
      <c r="F28" s="265" t="s">
        <v>5261</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5212</v>
      </c>
      <c r="B29" s="257" t="s">
        <v>5242</v>
      </c>
      <c r="C29" s="258" t="s">
        <v>5268</v>
      </c>
      <c r="D29" s="261" t="s">
        <v>5269</v>
      </c>
      <c r="E29" s="262" t="s">
        <v>5216</v>
      </c>
      <c r="F29" s="265" t="s">
        <v>5261</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5212</v>
      </c>
      <c r="B30" s="257" t="s">
        <v>5242</v>
      </c>
      <c r="C30" s="258" t="s">
        <v>5270</v>
      </c>
      <c r="D30" s="261" t="s">
        <v>5271</v>
      </c>
      <c r="E30" s="262" t="s">
        <v>5216</v>
      </c>
      <c r="F30" s="265" t="s">
        <v>5261</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5212</v>
      </c>
      <c r="B31" s="257" t="s">
        <v>5242</v>
      </c>
      <c r="C31" s="258" t="s">
        <v>5272</v>
      </c>
      <c r="D31" s="261" t="s">
        <v>5273</v>
      </c>
      <c r="E31" s="262" t="s">
        <v>5216</v>
      </c>
      <c r="F31" s="265" t="s">
        <v>5261</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5212</v>
      </c>
      <c r="B32" s="257" t="s">
        <v>5242</v>
      </c>
      <c r="C32" s="258" t="s">
        <v>5274</v>
      </c>
      <c r="D32" s="261" t="s">
        <v>5275</v>
      </c>
      <c r="E32" s="262" t="s">
        <v>5216</v>
      </c>
      <c r="F32" s="265" t="s">
        <v>5261</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5212</v>
      </c>
      <c r="B33" s="257" t="s">
        <v>5242</v>
      </c>
      <c r="C33" s="258" t="s">
        <v>5276</v>
      </c>
      <c r="D33" s="261" t="s">
        <v>5277</v>
      </c>
      <c r="E33" s="262" t="s">
        <v>5245</v>
      </c>
      <c r="F33" s="265" t="s">
        <v>5246</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5212</v>
      </c>
      <c r="B34" s="257" t="s">
        <v>5242</v>
      </c>
      <c r="C34" s="258" t="s">
        <v>5278</v>
      </c>
      <c r="D34" s="261" t="s">
        <v>5279</v>
      </c>
      <c r="E34" s="262" t="s">
        <v>5216</v>
      </c>
      <c r="F34" s="265" t="s">
        <v>5261</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5212</v>
      </c>
      <c r="B35" s="256" t="s">
        <v>5280</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5212</v>
      </c>
      <c r="B36" s="257" t="s">
        <v>5280</v>
      </c>
      <c r="C36" s="258" t="s">
        <v>5281</v>
      </c>
      <c r="D36" s="261" t="s">
        <v>5282</v>
      </c>
      <c r="E36" s="262" t="s">
        <v>5216</v>
      </c>
      <c r="F36" s="265" t="s">
        <v>5261</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5212</v>
      </c>
      <c r="B37" s="257" t="s">
        <v>5280</v>
      </c>
      <c r="C37" s="258" t="s">
        <v>5283</v>
      </c>
      <c r="D37" s="261" t="s">
        <v>5284</v>
      </c>
      <c r="E37" s="262" t="s">
        <v>5216</v>
      </c>
      <c r="F37" s="265" t="s">
        <v>5285</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5212</v>
      </c>
      <c r="B38" s="257" t="s">
        <v>5280</v>
      </c>
      <c r="C38" s="258" t="s">
        <v>5286</v>
      </c>
      <c r="D38" s="261" t="s">
        <v>5287</v>
      </c>
      <c r="E38" s="262" t="s">
        <v>5216</v>
      </c>
      <c r="F38" s="265" t="s">
        <v>5285</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5212</v>
      </c>
      <c r="B39" s="257" t="s">
        <v>5280</v>
      </c>
      <c r="C39" s="258" t="s">
        <v>5288</v>
      </c>
      <c r="D39" s="261" t="s">
        <v>5289</v>
      </c>
      <c r="E39" s="262" t="s">
        <v>5216</v>
      </c>
      <c r="F39" s="265" t="s">
        <v>5285</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5212</v>
      </c>
      <c r="B40" s="257" t="s">
        <v>5280</v>
      </c>
      <c r="C40" s="258" t="s">
        <v>5290</v>
      </c>
      <c r="D40" s="261" t="s">
        <v>5291</v>
      </c>
      <c r="E40" s="262" t="s">
        <v>5216</v>
      </c>
      <c r="F40" s="265" t="s">
        <v>5285</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5212</v>
      </c>
      <c r="B41" s="257" t="s">
        <v>5280</v>
      </c>
      <c r="C41" s="258" t="s">
        <v>5292</v>
      </c>
      <c r="D41" s="261" t="s">
        <v>5293</v>
      </c>
      <c r="E41" s="262" t="s">
        <v>5216</v>
      </c>
      <c r="F41" s="265" t="s">
        <v>5285</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5212</v>
      </c>
      <c r="B42" s="257" t="s">
        <v>5280</v>
      </c>
      <c r="C42" s="258" t="s">
        <v>5294</v>
      </c>
      <c r="D42" s="261" t="s">
        <v>5295</v>
      </c>
      <c r="E42" s="262" t="s">
        <v>5216</v>
      </c>
      <c r="F42" s="265" t="s">
        <v>5285</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5212</v>
      </c>
      <c r="B43" s="257" t="s">
        <v>5280</v>
      </c>
      <c r="C43" s="258" t="s">
        <v>5296</v>
      </c>
      <c r="D43" s="261" t="s">
        <v>5297</v>
      </c>
      <c r="E43" s="262" t="s">
        <v>5216</v>
      </c>
      <c r="F43" s="265" t="s">
        <v>5285</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5212</v>
      </c>
      <c r="B44" s="257" t="s">
        <v>5280</v>
      </c>
      <c r="C44" s="258" t="s">
        <v>5298</v>
      </c>
      <c r="D44" s="261" t="s">
        <v>5299</v>
      </c>
      <c r="E44" s="262" t="s">
        <v>5216</v>
      </c>
      <c r="F44" s="265" t="s">
        <v>5285</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5212</v>
      </c>
      <c r="B45" s="257" t="s">
        <v>5280</v>
      </c>
      <c r="C45" s="258" t="s">
        <v>5300</v>
      </c>
      <c r="D45" s="261" t="s">
        <v>5301</v>
      </c>
      <c r="E45" s="262" t="s">
        <v>5216</v>
      </c>
      <c r="F45" s="265" t="s">
        <v>5285</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5212</v>
      </c>
      <c r="B46" s="257" t="s">
        <v>5280</v>
      </c>
      <c r="C46" s="258" t="s">
        <v>5302</v>
      </c>
      <c r="D46" s="261" t="s">
        <v>5303</v>
      </c>
      <c r="E46" s="262" t="s">
        <v>5216</v>
      </c>
      <c r="F46" s="265" t="s">
        <v>5285</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5212</v>
      </c>
      <c r="B47" s="257" t="s">
        <v>5280</v>
      </c>
      <c r="C47" s="258" t="s">
        <v>5304</v>
      </c>
      <c r="D47" s="261" t="s">
        <v>5305</v>
      </c>
      <c r="E47" s="262" t="s">
        <v>5216</v>
      </c>
      <c r="F47" s="265" t="s">
        <v>5285</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5212</v>
      </c>
      <c r="B48" s="257" t="s">
        <v>5280</v>
      </c>
      <c r="C48" s="258" t="s">
        <v>5306</v>
      </c>
      <c r="D48" s="261" t="s">
        <v>5307</v>
      </c>
      <c r="E48" s="262" t="s">
        <v>5216</v>
      </c>
      <c r="F48" s="265" t="s">
        <v>5285</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5212</v>
      </c>
      <c r="B49" s="257" t="s">
        <v>5280</v>
      </c>
      <c r="C49" s="258" t="s">
        <v>5308</v>
      </c>
      <c r="D49" s="261" t="s">
        <v>5309</v>
      </c>
      <c r="E49" s="262" t="s">
        <v>5216</v>
      </c>
      <c r="F49" s="265" t="s">
        <v>5285</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5212</v>
      </c>
      <c r="B50" s="256" t="s">
        <v>2482</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5212</v>
      </c>
      <c r="B51" s="257" t="s">
        <v>2482</v>
      </c>
      <c r="C51" s="258" t="s">
        <v>5310</v>
      </c>
      <c r="D51" s="261" t="s">
        <v>5311</v>
      </c>
      <c r="E51" s="262" t="s">
        <v>5312</v>
      </c>
      <c r="F51" s="265" t="s">
        <v>5313</v>
      </c>
      <c r="G51" s="268">
        <f>IF(COUNTIF(H51:AU51,"&lt;&gt;")=0,"",SUMPRODUCT(((Recommendations[ImplStatus]="Implemented")+(Recommendations[ImplStatus]="Compensated"))*ISNUMBER(MATCH(Recommendations[Id],H51:AU51,0)))/COUNTIF(H51:AU51,"&lt;&gt;"))</f>
        <v>0</v>
      </c>
      <c r="H51" s="269" t="s">
        <v>522</v>
      </c>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5212</v>
      </c>
      <c r="B52" s="257" t="s">
        <v>2482</v>
      </c>
      <c r="C52" s="258" t="s">
        <v>5314</v>
      </c>
      <c r="D52" s="261" t="s">
        <v>5315</v>
      </c>
      <c r="E52" s="262" t="s">
        <v>5312</v>
      </c>
      <c r="F52" s="265" t="s">
        <v>5313</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5212</v>
      </c>
      <c r="B53" s="257" t="s">
        <v>2482</v>
      </c>
      <c r="C53" s="258" t="s">
        <v>5316</v>
      </c>
      <c r="D53" s="261" t="s">
        <v>5317</v>
      </c>
      <c r="E53" s="262" t="s">
        <v>5312</v>
      </c>
      <c r="F53" s="265" t="s">
        <v>5313</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5212</v>
      </c>
      <c r="B54" s="257" t="s">
        <v>2482</v>
      </c>
      <c r="C54" s="258" t="s">
        <v>5318</v>
      </c>
      <c r="D54" s="261" t="s">
        <v>5319</v>
      </c>
      <c r="E54" s="262" t="s">
        <v>5312</v>
      </c>
      <c r="F54" s="265" t="s">
        <v>5313</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5212</v>
      </c>
      <c r="B55" s="257" t="s">
        <v>2482</v>
      </c>
      <c r="C55" s="258" t="s">
        <v>5320</v>
      </c>
      <c r="D55" s="261" t="s">
        <v>5321</v>
      </c>
      <c r="E55" s="262" t="s">
        <v>5312</v>
      </c>
      <c r="F55" s="265" t="s">
        <v>5313</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5212</v>
      </c>
      <c r="B56" s="257" t="s">
        <v>2482</v>
      </c>
      <c r="C56" s="258" t="s">
        <v>5322</v>
      </c>
      <c r="D56" s="261" t="s">
        <v>5323</v>
      </c>
      <c r="E56" s="262" t="s">
        <v>5312</v>
      </c>
      <c r="F56" s="265" t="s">
        <v>5313</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5212</v>
      </c>
      <c r="B57" s="257" t="s">
        <v>2482</v>
      </c>
      <c r="C57" s="258" t="s">
        <v>5324</v>
      </c>
      <c r="D57" s="261" t="s">
        <v>5325</v>
      </c>
      <c r="E57" s="262" t="s">
        <v>5312</v>
      </c>
      <c r="F57" s="265" t="s">
        <v>5313</v>
      </c>
      <c r="G57" s="268">
        <f>IF(COUNTIF(H57:AU57,"&lt;&gt;")=0,"",SUMPRODUCT(((Recommendations[ImplStatus]="Implemented")+(Recommendations[ImplStatus]="Compensated"))*ISNUMBER(MATCH(Recommendations[Id],H57:AU57,0)))/COUNTIF(H57:AU57,"&lt;&gt;"))</f>
        <v>0</v>
      </c>
      <c r="H57" s="269" t="s">
        <v>522</v>
      </c>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5212</v>
      </c>
      <c r="B58" s="257" t="s">
        <v>2482</v>
      </c>
      <c r="C58" s="258" t="s">
        <v>5326</v>
      </c>
      <c r="D58" s="261" t="s">
        <v>5327</v>
      </c>
      <c r="E58" s="262" t="s">
        <v>5216</v>
      </c>
      <c r="F58" s="265" t="s">
        <v>5313</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5212</v>
      </c>
      <c r="B59" s="257" t="s">
        <v>2482</v>
      </c>
      <c r="C59" s="258" t="s">
        <v>5328</v>
      </c>
      <c r="D59" s="261" t="s">
        <v>5329</v>
      </c>
      <c r="E59" s="262" t="s">
        <v>5216</v>
      </c>
      <c r="F59" s="265" t="s">
        <v>5313</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5212</v>
      </c>
      <c r="B60" s="256" t="s">
        <v>5330</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5212</v>
      </c>
      <c r="B61" s="257" t="s">
        <v>5330</v>
      </c>
      <c r="C61" s="258" t="s">
        <v>5331</v>
      </c>
      <c r="D61" s="261" t="s">
        <v>5332</v>
      </c>
      <c r="E61" s="262" t="s">
        <v>5216</v>
      </c>
      <c r="F61" s="265" t="s">
        <v>5333</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5212</v>
      </c>
      <c r="B62" s="257" t="s">
        <v>5330</v>
      </c>
      <c r="C62" s="258" t="s">
        <v>5334</v>
      </c>
      <c r="D62" s="261" t="s">
        <v>5335</v>
      </c>
      <c r="E62" s="262" t="s">
        <v>5216</v>
      </c>
      <c r="F62" s="265" t="s">
        <v>5333</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5212</v>
      </c>
      <c r="B63" s="257" t="s">
        <v>5330</v>
      </c>
      <c r="C63" s="258" t="s">
        <v>5336</v>
      </c>
      <c r="D63" s="261" t="s">
        <v>5337</v>
      </c>
      <c r="E63" s="262" t="s">
        <v>5216</v>
      </c>
      <c r="F63" s="265" t="s">
        <v>5333</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5212</v>
      </c>
      <c r="B64" s="257" t="s">
        <v>5330</v>
      </c>
      <c r="C64" s="258" t="s">
        <v>5338</v>
      </c>
      <c r="D64" s="261" t="s">
        <v>5339</v>
      </c>
      <c r="E64" s="262" t="s">
        <v>5216</v>
      </c>
      <c r="F64" s="265" t="s">
        <v>5333</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5212</v>
      </c>
      <c r="B65" s="257" t="s">
        <v>5330</v>
      </c>
      <c r="C65" s="258" t="s">
        <v>5340</v>
      </c>
      <c r="D65" s="261" t="s">
        <v>5341</v>
      </c>
      <c r="E65" s="262" t="s">
        <v>5216</v>
      </c>
      <c r="F65" s="265" t="s">
        <v>5333</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5212</v>
      </c>
      <c r="B66" s="257" t="s">
        <v>5330</v>
      </c>
      <c r="C66" s="258" t="s">
        <v>5342</v>
      </c>
      <c r="D66" s="261" t="s">
        <v>5343</v>
      </c>
      <c r="E66" s="262" t="s">
        <v>5216</v>
      </c>
      <c r="F66" s="265" t="s">
        <v>5333</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5212</v>
      </c>
      <c r="B67" s="257" t="s">
        <v>5330</v>
      </c>
      <c r="C67" s="258" t="s">
        <v>5344</v>
      </c>
      <c r="D67" s="261" t="s">
        <v>5345</v>
      </c>
      <c r="E67" s="262" t="s">
        <v>5216</v>
      </c>
      <c r="F67" s="265" t="s">
        <v>5333</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5212</v>
      </c>
      <c r="B68" s="257" t="s">
        <v>5330</v>
      </c>
      <c r="C68" s="258" t="s">
        <v>5346</v>
      </c>
      <c r="D68" s="261" t="s">
        <v>5347</v>
      </c>
      <c r="E68" s="262" t="s">
        <v>5216</v>
      </c>
      <c r="F68" s="265" t="s">
        <v>5348</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5212</v>
      </c>
      <c r="B69" s="257" t="s">
        <v>5330</v>
      </c>
      <c r="C69" s="258" t="s">
        <v>5349</v>
      </c>
      <c r="D69" s="261" t="s">
        <v>5350</v>
      </c>
      <c r="E69" s="262" t="s">
        <v>5216</v>
      </c>
      <c r="F69" s="265" t="s">
        <v>5348</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5212</v>
      </c>
      <c r="B70" s="257" t="s">
        <v>5330</v>
      </c>
      <c r="C70" s="258" t="s">
        <v>5351</v>
      </c>
      <c r="D70" s="261" t="s">
        <v>5352</v>
      </c>
      <c r="E70" s="262" t="s">
        <v>5216</v>
      </c>
      <c r="F70" s="265" t="s">
        <v>5348</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5212</v>
      </c>
      <c r="B71" s="257" t="s">
        <v>5330</v>
      </c>
      <c r="C71" s="258" t="s">
        <v>5353</v>
      </c>
      <c r="D71" s="261" t="s">
        <v>5354</v>
      </c>
      <c r="E71" s="262" t="s">
        <v>5216</v>
      </c>
      <c r="F71" s="265" t="s">
        <v>5355</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5212</v>
      </c>
      <c r="B72" s="257" t="s">
        <v>5330</v>
      </c>
      <c r="C72" s="258" t="s">
        <v>5356</v>
      </c>
      <c r="D72" s="261" t="s">
        <v>5357</v>
      </c>
      <c r="E72" s="262" t="s">
        <v>5216</v>
      </c>
      <c r="F72" s="265" t="s">
        <v>5333</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5212</v>
      </c>
      <c r="B73" s="257" t="s">
        <v>5330</v>
      </c>
      <c r="C73" s="258" t="s">
        <v>5358</v>
      </c>
      <c r="D73" s="261" t="s">
        <v>5359</v>
      </c>
      <c r="E73" s="262" t="s">
        <v>5360</v>
      </c>
      <c r="F73" s="265" t="s">
        <v>5333</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5212</v>
      </c>
      <c r="B74" s="256" t="s">
        <v>5361</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5212</v>
      </c>
      <c r="B75" s="257" t="s">
        <v>5361</v>
      </c>
      <c r="C75" s="258" t="s">
        <v>5362</v>
      </c>
      <c r="D75" s="261" t="s">
        <v>5363</v>
      </c>
      <c r="E75" s="262" t="s">
        <v>5360</v>
      </c>
      <c r="F75" s="265" t="s">
        <v>5364</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5212</v>
      </c>
      <c r="B76" s="257" t="s">
        <v>5361</v>
      </c>
      <c r="C76" s="258" t="s">
        <v>5365</v>
      </c>
      <c r="D76" s="261" t="s">
        <v>5366</v>
      </c>
      <c r="E76" s="262" t="s">
        <v>5360</v>
      </c>
      <c r="F76" s="265" t="s">
        <v>5364</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5212</v>
      </c>
      <c r="B77" s="257" t="s">
        <v>5361</v>
      </c>
      <c r="C77" s="258" t="s">
        <v>5367</v>
      </c>
      <c r="D77" s="261" t="s">
        <v>5368</v>
      </c>
      <c r="E77" s="262" t="s">
        <v>5360</v>
      </c>
      <c r="F77" s="265" t="s">
        <v>5364</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5212</v>
      </c>
      <c r="B78" s="257" t="s">
        <v>5361</v>
      </c>
      <c r="C78" s="258" t="s">
        <v>5369</v>
      </c>
      <c r="D78" s="261" t="s">
        <v>5370</v>
      </c>
      <c r="E78" s="262" t="s">
        <v>5360</v>
      </c>
      <c r="F78" s="265" t="s">
        <v>5364</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5212</v>
      </c>
      <c r="B79" s="257" t="s">
        <v>5361</v>
      </c>
      <c r="C79" s="258" t="s">
        <v>5371</v>
      </c>
      <c r="D79" s="261" t="s">
        <v>5372</v>
      </c>
      <c r="E79" s="262" t="s">
        <v>5360</v>
      </c>
      <c r="F79" s="265" t="s">
        <v>5364</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5212</v>
      </c>
      <c r="B80" s="257" t="s">
        <v>5361</v>
      </c>
      <c r="C80" s="258" t="s">
        <v>5373</v>
      </c>
      <c r="D80" s="261" t="s">
        <v>5374</v>
      </c>
      <c r="E80" s="262" t="s">
        <v>5360</v>
      </c>
      <c r="F80" s="265" t="s">
        <v>5364</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5212</v>
      </c>
      <c r="B81" s="257" t="s">
        <v>5361</v>
      </c>
      <c r="C81" s="258" t="s">
        <v>5375</v>
      </c>
      <c r="D81" s="261" t="s">
        <v>5376</v>
      </c>
      <c r="E81" s="262" t="s">
        <v>5360</v>
      </c>
      <c r="F81" s="265" t="s">
        <v>5364</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5212</v>
      </c>
      <c r="B82" s="257" t="s">
        <v>5361</v>
      </c>
      <c r="C82" s="258" t="s">
        <v>5377</v>
      </c>
      <c r="D82" s="261" t="s">
        <v>5378</v>
      </c>
      <c r="E82" s="262" t="s">
        <v>5360</v>
      </c>
      <c r="F82" s="265" t="s">
        <v>5364</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5212</v>
      </c>
      <c r="B83" s="257" t="s">
        <v>5361</v>
      </c>
      <c r="C83" s="258" t="s">
        <v>5379</v>
      </c>
      <c r="D83" s="261" t="s">
        <v>5380</v>
      </c>
      <c r="E83" s="262" t="s">
        <v>5360</v>
      </c>
      <c r="F83" s="265" t="s">
        <v>5364</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5212</v>
      </c>
      <c r="B84" s="257" t="s">
        <v>5361</v>
      </c>
      <c r="C84" s="258" t="s">
        <v>5381</v>
      </c>
      <c r="D84" s="261" t="s">
        <v>5382</v>
      </c>
      <c r="E84" s="262" t="s">
        <v>5360</v>
      </c>
      <c r="F84" s="265" t="s">
        <v>5364</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5212</v>
      </c>
      <c r="B85" s="257" t="s">
        <v>5361</v>
      </c>
      <c r="C85" s="258" t="s">
        <v>5383</v>
      </c>
      <c r="D85" s="261" t="s">
        <v>5384</v>
      </c>
      <c r="E85" s="262" t="s">
        <v>5360</v>
      </c>
      <c r="F85" s="265" t="s">
        <v>5364</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5212</v>
      </c>
      <c r="B86" s="257" t="s">
        <v>5361</v>
      </c>
      <c r="C86" s="258" t="s">
        <v>5385</v>
      </c>
      <c r="D86" s="261" t="s">
        <v>5386</v>
      </c>
      <c r="E86" s="262" t="s">
        <v>5360</v>
      </c>
      <c r="F86" s="265" t="s">
        <v>5364</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5212</v>
      </c>
      <c r="B87" s="257" t="s">
        <v>5361</v>
      </c>
      <c r="C87" s="258" t="s">
        <v>5387</v>
      </c>
      <c r="D87" s="261" t="s">
        <v>5388</v>
      </c>
      <c r="E87" s="262" t="s">
        <v>5360</v>
      </c>
      <c r="F87" s="265" t="s">
        <v>5364</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5212</v>
      </c>
      <c r="B88" s="257" t="s">
        <v>5361</v>
      </c>
      <c r="C88" s="258" t="s">
        <v>5389</v>
      </c>
      <c r="D88" s="261" t="s">
        <v>5390</v>
      </c>
      <c r="E88" s="262" t="s">
        <v>5360</v>
      </c>
      <c r="F88" s="265" t="s">
        <v>5348</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5212</v>
      </c>
      <c r="B89" s="257" t="s">
        <v>5361</v>
      </c>
      <c r="C89" s="258" t="s">
        <v>5391</v>
      </c>
      <c r="D89" s="261" t="s">
        <v>5392</v>
      </c>
      <c r="E89" s="262" t="s">
        <v>5360</v>
      </c>
      <c r="F89" s="265" t="s">
        <v>5348</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5212</v>
      </c>
      <c r="B90" s="257" t="s">
        <v>5361</v>
      </c>
      <c r="C90" s="258" t="s">
        <v>5393</v>
      </c>
      <c r="D90" s="261" t="s">
        <v>5394</v>
      </c>
      <c r="E90" s="262" t="s">
        <v>5360</v>
      </c>
      <c r="F90" s="265" t="s">
        <v>5348</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5212</v>
      </c>
      <c r="B91" s="256" t="s">
        <v>5395</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5212</v>
      </c>
      <c r="B92" s="257" t="s">
        <v>5395</v>
      </c>
      <c r="C92" s="258" t="s">
        <v>5396</v>
      </c>
      <c r="D92" s="261" t="s">
        <v>5397</v>
      </c>
      <c r="E92" s="262" t="s">
        <v>5216</v>
      </c>
      <c r="F92" s="265" t="s">
        <v>5348</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5212</v>
      </c>
      <c r="B93" s="257" t="s">
        <v>5395</v>
      </c>
      <c r="C93" s="258" t="s">
        <v>5398</v>
      </c>
      <c r="D93" s="261" t="s">
        <v>5399</v>
      </c>
      <c r="E93" s="262" t="s">
        <v>5216</v>
      </c>
      <c r="F93" s="265" t="s">
        <v>5348</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5212</v>
      </c>
      <c r="B94" s="257" t="s">
        <v>5395</v>
      </c>
      <c r="C94" s="258" t="s">
        <v>5400</v>
      </c>
      <c r="D94" s="261" t="s">
        <v>5401</v>
      </c>
      <c r="E94" s="262" t="s">
        <v>5216</v>
      </c>
      <c r="F94" s="265" t="s">
        <v>5348</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5212</v>
      </c>
      <c r="B95" s="257" t="s">
        <v>5395</v>
      </c>
      <c r="C95" s="258" t="s">
        <v>5402</v>
      </c>
      <c r="D95" s="261" t="s">
        <v>5403</v>
      </c>
      <c r="E95" s="262" t="s">
        <v>5216</v>
      </c>
      <c r="F95" s="265" t="s">
        <v>5348</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5212</v>
      </c>
      <c r="B96" s="257" t="s">
        <v>5395</v>
      </c>
      <c r="C96" s="258" t="s">
        <v>5404</v>
      </c>
      <c r="D96" s="261" t="s">
        <v>5405</v>
      </c>
      <c r="E96" s="262" t="s">
        <v>5216</v>
      </c>
      <c r="F96" s="265" t="s">
        <v>5348</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5212</v>
      </c>
      <c r="B97" s="257" t="s">
        <v>5395</v>
      </c>
      <c r="C97" s="258" t="s">
        <v>5406</v>
      </c>
      <c r="D97" s="261" t="s">
        <v>5407</v>
      </c>
      <c r="E97" s="262" t="s">
        <v>5216</v>
      </c>
      <c r="F97" s="265" t="s">
        <v>5408</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5212</v>
      </c>
      <c r="B98" s="257" t="s">
        <v>5395</v>
      </c>
      <c r="C98" s="258" t="s">
        <v>5409</v>
      </c>
      <c r="D98" s="261" t="s">
        <v>5410</v>
      </c>
      <c r="E98" s="262" t="s">
        <v>5216</v>
      </c>
      <c r="F98" s="265" t="s">
        <v>5408</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5212</v>
      </c>
      <c r="B99" s="257" t="s">
        <v>5395</v>
      </c>
      <c r="C99" s="258" t="s">
        <v>5411</v>
      </c>
      <c r="D99" s="261" t="s">
        <v>5412</v>
      </c>
      <c r="E99" s="262" t="s">
        <v>5216</v>
      </c>
      <c r="F99" s="265" t="s">
        <v>5408</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5212</v>
      </c>
      <c r="B100" s="257" t="s">
        <v>5395</v>
      </c>
      <c r="C100" s="258" t="s">
        <v>5413</v>
      </c>
      <c r="D100" s="261" t="s">
        <v>5414</v>
      </c>
      <c r="E100" s="262" t="s">
        <v>5216</v>
      </c>
      <c r="F100" s="265" t="s">
        <v>5408</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5212</v>
      </c>
      <c r="B101" s="257" t="s">
        <v>5395</v>
      </c>
      <c r="C101" s="258" t="s">
        <v>5415</v>
      </c>
      <c r="D101" s="261" t="s">
        <v>5416</v>
      </c>
      <c r="E101" s="262" t="s">
        <v>5216</v>
      </c>
      <c r="F101" s="265" t="s">
        <v>5348</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5212</v>
      </c>
      <c r="B102" s="257" t="s">
        <v>5395</v>
      </c>
      <c r="C102" s="258" t="s">
        <v>5417</v>
      </c>
      <c r="D102" s="261" t="s">
        <v>5418</v>
      </c>
      <c r="E102" s="262" t="s">
        <v>5360</v>
      </c>
      <c r="F102" s="265" t="s">
        <v>5348</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5212</v>
      </c>
      <c r="B103" s="257" t="s">
        <v>5395</v>
      </c>
      <c r="C103" s="258" t="s">
        <v>5419</v>
      </c>
      <c r="D103" s="261" t="s">
        <v>5420</v>
      </c>
      <c r="E103" s="262" t="s">
        <v>5360</v>
      </c>
      <c r="F103" s="265" t="s">
        <v>5348</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5212</v>
      </c>
      <c r="B104" s="257" t="s">
        <v>5395</v>
      </c>
      <c r="C104" s="258" t="s">
        <v>5421</v>
      </c>
      <c r="D104" s="261" t="s">
        <v>5422</v>
      </c>
      <c r="E104" s="262" t="s">
        <v>5360</v>
      </c>
      <c r="F104" s="265" t="s">
        <v>5348</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5212</v>
      </c>
      <c r="B105" s="257" t="s">
        <v>5395</v>
      </c>
      <c r="C105" s="258" t="s">
        <v>5423</v>
      </c>
      <c r="D105" s="261" t="s">
        <v>5424</v>
      </c>
      <c r="E105" s="262" t="s">
        <v>5245</v>
      </c>
      <c r="F105" s="265" t="s">
        <v>5348</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5212</v>
      </c>
      <c r="B106" s="256" t="s">
        <v>5425</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5212</v>
      </c>
      <c r="B107" s="257" t="s">
        <v>5425</v>
      </c>
      <c r="C107" s="258" t="s">
        <v>5426</v>
      </c>
      <c r="D107" s="261" t="s">
        <v>5427</v>
      </c>
      <c r="E107" s="262" t="s">
        <v>5360</v>
      </c>
      <c r="F107" s="265" t="s">
        <v>5348</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5212</v>
      </c>
      <c r="B108" s="257" t="s">
        <v>5425</v>
      </c>
      <c r="C108" s="258" t="s">
        <v>5428</v>
      </c>
      <c r="D108" s="261" t="s">
        <v>5429</v>
      </c>
      <c r="E108" s="262" t="s">
        <v>5360</v>
      </c>
      <c r="F108" s="265" t="s">
        <v>5348</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5212</v>
      </c>
      <c r="B109" s="257" t="s">
        <v>5425</v>
      </c>
      <c r="C109" s="258" t="s">
        <v>5430</v>
      </c>
      <c r="D109" s="261" t="s">
        <v>5431</v>
      </c>
      <c r="E109" s="262" t="s">
        <v>5360</v>
      </c>
      <c r="F109" s="265" t="s">
        <v>5348</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5212</v>
      </c>
      <c r="B110" s="257" t="s">
        <v>5425</v>
      </c>
      <c r="C110" s="258" t="s">
        <v>5432</v>
      </c>
      <c r="D110" s="261" t="s">
        <v>5433</v>
      </c>
      <c r="E110" s="262" t="s">
        <v>5360</v>
      </c>
      <c r="F110" s="265" t="s">
        <v>5348</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5212</v>
      </c>
      <c r="B111" s="257" t="s">
        <v>5425</v>
      </c>
      <c r="C111" s="258" t="s">
        <v>5434</v>
      </c>
      <c r="D111" s="261" t="s">
        <v>5435</v>
      </c>
      <c r="E111" s="262" t="s">
        <v>5360</v>
      </c>
      <c r="F111" s="265" t="s">
        <v>5348</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5212</v>
      </c>
      <c r="B112" s="257" t="s">
        <v>5425</v>
      </c>
      <c r="C112" s="258" t="s">
        <v>5436</v>
      </c>
      <c r="D112" s="261" t="s">
        <v>5437</v>
      </c>
      <c r="E112" s="262" t="s">
        <v>5360</v>
      </c>
      <c r="F112" s="265" t="s">
        <v>5348</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5212</v>
      </c>
      <c r="B113" s="257" t="s">
        <v>5425</v>
      </c>
      <c r="C113" s="258" t="s">
        <v>5438</v>
      </c>
      <c r="D113" s="261" t="s">
        <v>5439</v>
      </c>
      <c r="E113" s="262" t="s">
        <v>5360</v>
      </c>
      <c r="F113" s="265" t="s">
        <v>5348</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5212</v>
      </c>
      <c r="B114" s="257" t="s">
        <v>5425</v>
      </c>
      <c r="C114" s="258" t="s">
        <v>5440</v>
      </c>
      <c r="D114" s="261" t="s">
        <v>5441</v>
      </c>
      <c r="E114" s="262" t="s">
        <v>5360</v>
      </c>
      <c r="F114" s="265" t="s">
        <v>5348</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5212</v>
      </c>
      <c r="B115" s="257" t="s">
        <v>5425</v>
      </c>
      <c r="C115" s="258" t="s">
        <v>5442</v>
      </c>
      <c r="D115" s="261" t="s">
        <v>5443</v>
      </c>
      <c r="E115" s="262" t="s">
        <v>5360</v>
      </c>
      <c r="F115" s="265" t="s">
        <v>5348</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5212</v>
      </c>
      <c r="B116" s="257" t="s">
        <v>5425</v>
      </c>
      <c r="C116" s="258" t="s">
        <v>5444</v>
      </c>
      <c r="D116" s="261" t="s">
        <v>5445</v>
      </c>
      <c r="E116" s="262" t="s">
        <v>5360</v>
      </c>
      <c r="F116" s="265" t="s">
        <v>5348</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5212</v>
      </c>
      <c r="B117" s="257" t="s">
        <v>5425</v>
      </c>
      <c r="C117" s="258" t="s">
        <v>5446</v>
      </c>
      <c r="D117" s="261" t="s">
        <v>5447</v>
      </c>
      <c r="E117" s="262" t="s">
        <v>5360</v>
      </c>
      <c r="F117" s="265" t="s">
        <v>5348</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5448</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5448</v>
      </c>
      <c r="B119" s="256" t="s">
        <v>5449</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5448</v>
      </c>
      <c r="B120" s="257" t="s">
        <v>5449</v>
      </c>
      <c r="C120" s="258" t="s">
        <v>5450</v>
      </c>
      <c r="D120" s="261" t="s">
        <v>5451</v>
      </c>
      <c r="E120" s="262" t="s">
        <v>5216</v>
      </c>
      <c r="F120" s="265" t="s">
        <v>5452</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5448</v>
      </c>
      <c r="B121" s="257" t="s">
        <v>5449</v>
      </c>
      <c r="C121" s="258" t="s">
        <v>5453</v>
      </c>
      <c r="D121" s="261" t="s">
        <v>5454</v>
      </c>
      <c r="E121" s="262" t="s">
        <v>5216</v>
      </c>
      <c r="F121" s="265" t="s">
        <v>5452</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5448</v>
      </c>
      <c r="B122" s="257" t="s">
        <v>5449</v>
      </c>
      <c r="C122" s="258" t="s">
        <v>5455</v>
      </c>
      <c r="D122" s="261" t="s">
        <v>5456</v>
      </c>
      <c r="E122" s="262" t="s">
        <v>5216</v>
      </c>
      <c r="F122" s="265" t="s">
        <v>5452</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5448</v>
      </c>
      <c r="B123" s="257" t="s">
        <v>5449</v>
      </c>
      <c r="C123" s="258" t="s">
        <v>5457</v>
      </c>
      <c r="D123" s="261" t="s">
        <v>5458</v>
      </c>
      <c r="E123" s="262" t="s">
        <v>5216</v>
      </c>
      <c r="F123" s="265" t="s">
        <v>5452</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5448</v>
      </c>
      <c r="B124" s="257" t="s">
        <v>5449</v>
      </c>
      <c r="C124" s="258" t="s">
        <v>5459</v>
      </c>
      <c r="D124" s="261" t="s">
        <v>5460</v>
      </c>
      <c r="E124" s="262" t="s">
        <v>5216</v>
      </c>
      <c r="F124" s="265" t="s">
        <v>5452</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5448</v>
      </c>
      <c r="B125" s="257" t="s">
        <v>5449</v>
      </c>
      <c r="C125" s="258" t="s">
        <v>5461</v>
      </c>
      <c r="D125" s="261" t="s">
        <v>5462</v>
      </c>
      <c r="E125" s="262" t="s">
        <v>5216</v>
      </c>
      <c r="F125" s="265" t="s">
        <v>5452</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5448</v>
      </c>
      <c r="B126" s="257" t="s">
        <v>5449</v>
      </c>
      <c r="C126" s="258" t="s">
        <v>5463</v>
      </c>
      <c r="D126" s="261" t="s">
        <v>5464</v>
      </c>
      <c r="E126" s="262" t="s">
        <v>5216</v>
      </c>
      <c r="F126" s="265" t="s">
        <v>5452</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5448</v>
      </c>
      <c r="B127" s="257" t="s">
        <v>5449</v>
      </c>
      <c r="C127" s="258" t="s">
        <v>5465</v>
      </c>
      <c r="D127" s="261" t="s">
        <v>5466</v>
      </c>
      <c r="E127" s="262" t="s">
        <v>5216</v>
      </c>
      <c r="F127" s="265" t="s">
        <v>5452</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5448</v>
      </c>
      <c r="B128" s="257" t="s">
        <v>5449</v>
      </c>
      <c r="C128" s="258" t="s">
        <v>5467</v>
      </c>
      <c r="D128" s="261" t="s">
        <v>5468</v>
      </c>
      <c r="E128" s="262" t="s">
        <v>5216</v>
      </c>
      <c r="F128" s="265" t="s">
        <v>5452</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5448</v>
      </c>
      <c r="B129" s="257" t="s">
        <v>5449</v>
      </c>
      <c r="C129" s="258" t="s">
        <v>5469</v>
      </c>
      <c r="D129" s="261" t="s">
        <v>5470</v>
      </c>
      <c r="E129" s="262" t="s">
        <v>5216</v>
      </c>
      <c r="F129" s="265" t="s">
        <v>5452</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5448</v>
      </c>
      <c r="B130" s="257" t="s">
        <v>5449</v>
      </c>
      <c r="C130" s="258" t="s">
        <v>5471</v>
      </c>
      <c r="D130" s="261" t="s">
        <v>5472</v>
      </c>
      <c r="E130" s="262" t="s">
        <v>5216</v>
      </c>
      <c r="F130" s="265" t="s">
        <v>5452</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5448</v>
      </c>
      <c r="B131" s="257" t="s">
        <v>5449</v>
      </c>
      <c r="C131" s="258" t="s">
        <v>5473</v>
      </c>
      <c r="D131" s="261" t="s">
        <v>5474</v>
      </c>
      <c r="E131" s="262" t="s">
        <v>5216</v>
      </c>
      <c r="F131" s="265" t="s">
        <v>5452</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5448</v>
      </c>
      <c r="B132" s="257" t="s">
        <v>5449</v>
      </c>
      <c r="C132" s="258" t="s">
        <v>5475</v>
      </c>
      <c r="D132" s="261" t="s">
        <v>5476</v>
      </c>
      <c r="E132" s="262" t="s">
        <v>5216</v>
      </c>
      <c r="F132" s="265" t="s">
        <v>5452</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5448</v>
      </c>
      <c r="B133" s="257" t="s">
        <v>5449</v>
      </c>
      <c r="C133" s="258" t="s">
        <v>5477</v>
      </c>
      <c r="D133" s="261" t="s">
        <v>5478</v>
      </c>
      <c r="E133" s="262" t="s">
        <v>5245</v>
      </c>
      <c r="F133" s="265" t="s">
        <v>5452</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5448</v>
      </c>
      <c r="B134" s="257" t="s">
        <v>5449</v>
      </c>
      <c r="C134" s="258" t="s">
        <v>5479</v>
      </c>
      <c r="D134" s="261" t="s">
        <v>5480</v>
      </c>
      <c r="E134" s="262" t="s">
        <v>5245</v>
      </c>
      <c r="F134" s="265" t="s">
        <v>5452</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5448</v>
      </c>
      <c r="B135" s="257" t="s">
        <v>5449</v>
      </c>
      <c r="C135" s="258" t="s">
        <v>5481</v>
      </c>
      <c r="D135" s="261" t="s">
        <v>5482</v>
      </c>
      <c r="E135" s="262" t="s">
        <v>5360</v>
      </c>
      <c r="F135" s="265" t="s">
        <v>5452</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5448</v>
      </c>
      <c r="B136" s="257" t="s">
        <v>5449</v>
      </c>
      <c r="C136" s="258" t="s">
        <v>5483</v>
      </c>
      <c r="D136" s="261" t="s">
        <v>5484</v>
      </c>
      <c r="E136" s="262" t="s">
        <v>5245</v>
      </c>
      <c r="F136" s="265" t="s">
        <v>5452</v>
      </c>
      <c r="G136" s="268">
        <f>IF(COUNTIF(H136:AU136,"&lt;&gt;")=0,"",SUMPRODUCT(((Recommendations[ImplStatus]="Implemented")+(Recommendations[ImplStatus]="Compensated"))*ISNUMBER(MATCH(Recommendations[Id],H136:AU136,0)))/COUNTIF(H136:AU136,"&lt;&gt;"))</f>
        <v>0</v>
      </c>
      <c r="H136" s="269" t="s">
        <v>482</v>
      </c>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5448</v>
      </c>
      <c r="B137" s="257" t="s">
        <v>5449</v>
      </c>
      <c r="C137" s="258" t="s">
        <v>5485</v>
      </c>
      <c r="D137" s="261" t="s">
        <v>5486</v>
      </c>
      <c r="E137" s="262" t="s">
        <v>5245</v>
      </c>
      <c r="F137" s="265" t="s">
        <v>5452</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5448</v>
      </c>
      <c r="B138" s="257" t="s">
        <v>5449</v>
      </c>
      <c r="C138" s="258" t="s">
        <v>5487</v>
      </c>
      <c r="D138" s="261" t="s">
        <v>5488</v>
      </c>
      <c r="E138" s="262" t="s">
        <v>5360</v>
      </c>
      <c r="F138" s="265" t="s">
        <v>5452</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5448</v>
      </c>
      <c r="B139" s="257" t="s">
        <v>5449</v>
      </c>
      <c r="C139" s="258" t="s">
        <v>5489</v>
      </c>
      <c r="D139" s="261" t="s">
        <v>5490</v>
      </c>
      <c r="E139" s="262" t="s">
        <v>5360</v>
      </c>
      <c r="F139" s="265" t="s">
        <v>5452</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5448</v>
      </c>
      <c r="B140" s="257" t="s">
        <v>5449</v>
      </c>
      <c r="C140" s="258" t="s">
        <v>5491</v>
      </c>
      <c r="D140" s="261" t="s">
        <v>5492</v>
      </c>
      <c r="E140" s="262" t="s">
        <v>5216</v>
      </c>
      <c r="F140" s="265" t="s">
        <v>5452</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5448</v>
      </c>
      <c r="B141" s="257" t="s">
        <v>5449</v>
      </c>
      <c r="C141" s="258" t="s">
        <v>5493</v>
      </c>
      <c r="D141" s="261" t="s">
        <v>5494</v>
      </c>
      <c r="E141" s="262" t="s">
        <v>5495</v>
      </c>
      <c r="F141" s="265" t="s">
        <v>5496</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5448</v>
      </c>
      <c r="B142" s="257" t="s">
        <v>5449</v>
      </c>
      <c r="C142" s="258" t="s">
        <v>5497</v>
      </c>
      <c r="D142" s="261" t="s">
        <v>5498</v>
      </c>
      <c r="E142" s="262" t="s">
        <v>5495</v>
      </c>
      <c r="F142" s="265" t="s">
        <v>5496</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5448</v>
      </c>
      <c r="B143" s="257" t="s">
        <v>5449</v>
      </c>
      <c r="C143" s="258" t="s">
        <v>5499</v>
      </c>
      <c r="D143" s="261" t="s">
        <v>5500</v>
      </c>
      <c r="E143" s="262" t="s">
        <v>5495</v>
      </c>
      <c r="F143" s="265" t="s">
        <v>5496</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5448</v>
      </c>
      <c r="B144" s="257" t="s">
        <v>5449</v>
      </c>
      <c r="C144" s="258" t="s">
        <v>5501</v>
      </c>
      <c r="D144" s="261" t="s">
        <v>5502</v>
      </c>
      <c r="E144" s="262" t="s">
        <v>5312</v>
      </c>
      <c r="F144" s="265" t="s">
        <v>5496</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5448</v>
      </c>
      <c r="B145" s="257" t="s">
        <v>5449</v>
      </c>
      <c r="C145" s="258" t="s">
        <v>5503</v>
      </c>
      <c r="D145" s="261" t="s">
        <v>5504</v>
      </c>
      <c r="E145" s="262" t="s">
        <v>5312</v>
      </c>
      <c r="F145" s="265" t="s">
        <v>5496</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5448</v>
      </c>
      <c r="B146" s="257" t="s">
        <v>5449</v>
      </c>
      <c r="C146" s="258" t="s">
        <v>5505</v>
      </c>
      <c r="D146" s="261" t="s">
        <v>5506</v>
      </c>
      <c r="E146" s="262" t="s">
        <v>5312</v>
      </c>
      <c r="F146" s="265" t="s">
        <v>5496</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5448</v>
      </c>
      <c r="B147" s="256" t="s">
        <v>5507</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5448</v>
      </c>
      <c r="B148" s="257" t="s">
        <v>5507</v>
      </c>
      <c r="C148" s="258" t="s">
        <v>5508</v>
      </c>
      <c r="D148" s="261" t="s">
        <v>5509</v>
      </c>
      <c r="E148" s="262" t="s">
        <v>5245</v>
      </c>
      <c r="F148" s="265" t="s">
        <v>5510</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5448</v>
      </c>
      <c r="B149" s="257" t="s">
        <v>5507</v>
      </c>
      <c r="C149" s="258" t="s">
        <v>5511</v>
      </c>
      <c r="D149" s="261" t="s">
        <v>5512</v>
      </c>
      <c r="E149" s="262" t="s">
        <v>5245</v>
      </c>
      <c r="F149" s="265" t="s">
        <v>5510</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5448</v>
      </c>
      <c r="B150" s="257" t="s">
        <v>5507</v>
      </c>
      <c r="C150" s="258" t="s">
        <v>5513</v>
      </c>
      <c r="D150" s="261" t="s">
        <v>5514</v>
      </c>
      <c r="E150" s="262" t="s">
        <v>5245</v>
      </c>
      <c r="F150" s="265" t="s">
        <v>5510</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5448</v>
      </c>
      <c r="B151" s="257" t="s">
        <v>5507</v>
      </c>
      <c r="C151" s="258" t="s">
        <v>5515</v>
      </c>
      <c r="D151" s="261" t="s">
        <v>5516</v>
      </c>
      <c r="E151" s="262" t="s">
        <v>5245</v>
      </c>
      <c r="F151" s="265" t="s">
        <v>5510</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5448</v>
      </c>
      <c r="B152" s="257" t="s">
        <v>5507</v>
      </c>
      <c r="C152" s="258" t="s">
        <v>5517</v>
      </c>
      <c r="D152" s="261" t="s">
        <v>5518</v>
      </c>
      <c r="E152" s="262" t="s">
        <v>5245</v>
      </c>
      <c r="F152" s="265" t="s">
        <v>5510</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5448</v>
      </c>
      <c r="B153" s="257" t="s">
        <v>5507</v>
      </c>
      <c r="C153" s="258" t="s">
        <v>5519</v>
      </c>
      <c r="D153" s="261" t="s">
        <v>5520</v>
      </c>
      <c r="E153" s="262" t="s">
        <v>5245</v>
      </c>
      <c r="F153" s="265" t="s">
        <v>5510</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5448</v>
      </c>
      <c r="B154" s="257" t="s">
        <v>5507</v>
      </c>
      <c r="C154" s="258" t="s">
        <v>5521</v>
      </c>
      <c r="D154" s="261" t="s">
        <v>5522</v>
      </c>
      <c r="E154" s="262" t="s">
        <v>5245</v>
      </c>
      <c r="F154" s="265" t="s">
        <v>5510</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5448</v>
      </c>
      <c r="B155" s="257" t="s">
        <v>5507</v>
      </c>
      <c r="C155" s="258" t="s">
        <v>5523</v>
      </c>
      <c r="D155" s="261" t="s">
        <v>5524</v>
      </c>
      <c r="E155" s="262" t="s">
        <v>5245</v>
      </c>
      <c r="F155" s="265" t="s">
        <v>5510</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5448</v>
      </c>
      <c r="B156" s="257" t="s">
        <v>5507</v>
      </c>
      <c r="C156" s="258" t="s">
        <v>5525</v>
      </c>
      <c r="D156" s="261" t="s">
        <v>5526</v>
      </c>
      <c r="E156" s="262" t="s">
        <v>5245</v>
      </c>
      <c r="F156" s="265" t="s">
        <v>5510</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5448</v>
      </c>
      <c r="B157" s="257" t="s">
        <v>5507</v>
      </c>
      <c r="C157" s="258" t="s">
        <v>5527</v>
      </c>
      <c r="D157" s="261" t="s">
        <v>5528</v>
      </c>
      <c r="E157" s="262" t="s">
        <v>5245</v>
      </c>
      <c r="F157" s="265" t="s">
        <v>5510</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5448</v>
      </c>
      <c r="B158" s="257" t="s">
        <v>5507</v>
      </c>
      <c r="C158" s="258" t="s">
        <v>5529</v>
      </c>
      <c r="D158" s="261" t="s">
        <v>5530</v>
      </c>
      <c r="E158" s="262" t="s">
        <v>5245</v>
      </c>
      <c r="F158" s="265" t="s">
        <v>5510</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5448</v>
      </c>
      <c r="B159" s="257" t="s">
        <v>5507</v>
      </c>
      <c r="C159" s="258" t="s">
        <v>5531</v>
      </c>
      <c r="D159" s="261" t="s">
        <v>5532</v>
      </c>
      <c r="E159" s="262" t="s">
        <v>5245</v>
      </c>
      <c r="F159" s="265" t="s">
        <v>5510</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5448</v>
      </c>
      <c r="B160" s="257" t="s">
        <v>5507</v>
      </c>
      <c r="C160" s="258" t="s">
        <v>5533</v>
      </c>
      <c r="D160" s="261" t="s">
        <v>5534</v>
      </c>
      <c r="E160" s="262" t="s">
        <v>5245</v>
      </c>
      <c r="F160" s="265" t="s">
        <v>5535</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5448</v>
      </c>
      <c r="B161" s="257" t="s">
        <v>5507</v>
      </c>
      <c r="C161" s="258" t="s">
        <v>5536</v>
      </c>
      <c r="D161" s="261" t="s">
        <v>5537</v>
      </c>
      <c r="E161" s="262" t="s">
        <v>5245</v>
      </c>
      <c r="F161" s="265" t="s">
        <v>5535</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5448</v>
      </c>
      <c r="B162" s="257" t="s">
        <v>5507</v>
      </c>
      <c r="C162" s="258" t="s">
        <v>5538</v>
      </c>
      <c r="D162" s="261" t="s">
        <v>5539</v>
      </c>
      <c r="E162" s="262" t="s">
        <v>5245</v>
      </c>
      <c r="F162" s="265" t="s">
        <v>5535</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5448</v>
      </c>
      <c r="B163" s="257" t="s">
        <v>5507</v>
      </c>
      <c r="C163" s="258" t="s">
        <v>5540</v>
      </c>
      <c r="D163" s="261" t="s">
        <v>5541</v>
      </c>
      <c r="E163" s="262" t="s">
        <v>5245</v>
      </c>
      <c r="F163" s="265" t="s">
        <v>5535</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5448</v>
      </c>
      <c r="B164" s="257" t="s">
        <v>5507</v>
      </c>
      <c r="C164" s="258" t="s">
        <v>5542</v>
      </c>
      <c r="D164" s="261" t="s">
        <v>5543</v>
      </c>
      <c r="E164" s="262" t="s">
        <v>5245</v>
      </c>
      <c r="F164" s="265" t="s">
        <v>5535</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5448</v>
      </c>
      <c r="B165" s="256" t="s">
        <v>5544</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5448</v>
      </c>
      <c r="B166" s="257" t="s">
        <v>5544</v>
      </c>
      <c r="C166" s="258" t="s">
        <v>5545</v>
      </c>
      <c r="D166" s="261" t="s">
        <v>5546</v>
      </c>
      <c r="E166" s="262" t="s">
        <v>5216</v>
      </c>
      <c r="F166" s="265" t="s">
        <v>5547</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5448</v>
      </c>
      <c r="B167" s="257" t="s">
        <v>5544</v>
      </c>
      <c r="C167" s="258" t="s">
        <v>5548</v>
      </c>
      <c r="D167" s="261" t="s">
        <v>5549</v>
      </c>
      <c r="E167" s="262" t="s">
        <v>5360</v>
      </c>
      <c r="F167" s="265" t="s">
        <v>5547</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5448</v>
      </c>
      <c r="B168" s="257" t="s">
        <v>5544</v>
      </c>
      <c r="C168" s="258" t="s">
        <v>5550</v>
      </c>
      <c r="D168" s="261" t="s">
        <v>5551</v>
      </c>
      <c r="E168" s="262" t="s">
        <v>5312</v>
      </c>
      <c r="F168" s="265" t="s">
        <v>5547</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5448</v>
      </c>
      <c r="B169" s="257" t="s">
        <v>5544</v>
      </c>
      <c r="C169" s="258" t="s">
        <v>5552</v>
      </c>
      <c r="D169" s="261" t="s">
        <v>5553</v>
      </c>
      <c r="E169" s="262" t="s">
        <v>5312</v>
      </c>
      <c r="F169" s="265" t="s">
        <v>5547</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5448</v>
      </c>
      <c r="B170" s="257" t="s">
        <v>5544</v>
      </c>
      <c r="C170" s="258" t="s">
        <v>5554</v>
      </c>
      <c r="D170" s="261" t="s">
        <v>5555</v>
      </c>
      <c r="E170" s="262" t="s">
        <v>5360</v>
      </c>
      <c r="F170" s="265" t="s">
        <v>5547</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5448</v>
      </c>
      <c r="B171" s="257" t="s">
        <v>5544</v>
      </c>
      <c r="C171" s="258" t="s">
        <v>5556</v>
      </c>
      <c r="D171" s="261" t="s">
        <v>5557</v>
      </c>
      <c r="E171" s="262" t="s">
        <v>5245</v>
      </c>
      <c r="F171" s="265" t="s">
        <v>5547</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5448</v>
      </c>
      <c r="B172" s="257" t="s">
        <v>5544</v>
      </c>
      <c r="C172" s="258" t="s">
        <v>5558</v>
      </c>
      <c r="D172" s="261" t="s">
        <v>5559</v>
      </c>
      <c r="E172" s="262" t="s">
        <v>5312</v>
      </c>
      <c r="F172" s="265" t="s">
        <v>5547</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5448</v>
      </c>
      <c r="B173" s="257" t="s">
        <v>5544</v>
      </c>
      <c r="C173" s="258" t="s">
        <v>5560</v>
      </c>
      <c r="D173" s="261" t="s">
        <v>5561</v>
      </c>
      <c r="E173" s="262" t="s">
        <v>5245</v>
      </c>
      <c r="F173" s="265" t="s">
        <v>5547</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5448</v>
      </c>
      <c r="B174" s="257" t="s">
        <v>5544</v>
      </c>
      <c r="C174" s="258" t="s">
        <v>5562</v>
      </c>
      <c r="D174" s="261" t="s">
        <v>5563</v>
      </c>
      <c r="E174" s="262" t="s">
        <v>5312</v>
      </c>
      <c r="F174" s="265" t="s">
        <v>5547</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5448</v>
      </c>
      <c r="B175" s="257" t="s">
        <v>5544</v>
      </c>
      <c r="C175" s="258" t="s">
        <v>5564</v>
      </c>
      <c r="D175" s="261" t="s">
        <v>5565</v>
      </c>
      <c r="E175" s="262" t="s">
        <v>5245</v>
      </c>
      <c r="F175" s="265" t="s">
        <v>5547</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5448</v>
      </c>
      <c r="B176" s="257" t="s">
        <v>5544</v>
      </c>
      <c r="C176" s="258" t="s">
        <v>5566</v>
      </c>
      <c r="D176" s="261" t="s">
        <v>5567</v>
      </c>
      <c r="E176" s="262" t="s">
        <v>5216</v>
      </c>
      <c r="F176" s="265" t="s">
        <v>5547</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5448</v>
      </c>
      <c r="B177" s="257" t="s">
        <v>5544</v>
      </c>
      <c r="C177" s="258" t="s">
        <v>5568</v>
      </c>
      <c r="D177" s="261" t="s">
        <v>5569</v>
      </c>
      <c r="E177" s="262" t="s">
        <v>5216</v>
      </c>
      <c r="F177" s="265" t="s">
        <v>5547</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5448</v>
      </c>
      <c r="B178" s="257" t="s">
        <v>5544</v>
      </c>
      <c r="C178" s="258" t="s">
        <v>5570</v>
      </c>
      <c r="D178" s="261" t="s">
        <v>5571</v>
      </c>
      <c r="E178" s="262" t="s">
        <v>5245</v>
      </c>
      <c r="F178" s="265" t="s">
        <v>5547</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5448</v>
      </c>
      <c r="B179" s="257" t="s">
        <v>5544</v>
      </c>
      <c r="C179" s="258" t="s">
        <v>5572</v>
      </c>
      <c r="D179" s="261" t="s">
        <v>5573</v>
      </c>
      <c r="E179" s="262" t="s">
        <v>5360</v>
      </c>
      <c r="F179" s="265" t="s">
        <v>5547</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5448</v>
      </c>
      <c r="B180" s="257" t="s">
        <v>5544</v>
      </c>
      <c r="C180" s="258" t="s">
        <v>5574</v>
      </c>
      <c r="D180" s="261" t="s">
        <v>5575</v>
      </c>
      <c r="E180" s="262" t="s">
        <v>5360</v>
      </c>
      <c r="F180" s="265" t="s">
        <v>5547</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5448</v>
      </c>
      <c r="B181" s="256" t="s">
        <v>5576</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5448</v>
      </c>
      <c r="B182" s="257" t="s">
        <v>5576</v>
      </c>
      <c r="C182" s="258" t="s">
        <v>5577</v>
      </c>
      <c r="D182" s="261" t="s">
        <v>5578</v>
      </c>
      <c r="E182" s="262" t="s">
        <v>5216</v>
      </c>
      <c r="F182" s="265" t="s">
        <v>5579</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5448</v>
      </c>
      <c r="B183" s="257" t="s">
        <v>5576</v>
      </c>
      <c r="C183" s="258" t="s">
        <v>5580</v>
      </c>
      <c r="D183" s="261" t="s">
        <v>5581</v>
      </c>
      <c r="E183" s="262" t="s">
        <v>5216</v>
      </c>
      <c r="F183" s="265" t="s">
        <v>5579</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5448</v>
      </c>
      <c r="B184" s="257" t="s">
        <v>5576</v>
      </c>
      <c r="C184" s="258" t="s">
        <v>5582</v>
      </c>
      <c r="D184" s="261" t="s">
        <v>5583</v>
      </c>
      <c r="E184" s="262" t="s">
        <v>5216</v>
      </c>
      <c r="F184" s="265" t="s">
        <v>5579</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5448</v>
      </c>
      <c r="B185" s="257" t="s">
        <v>5576</v>
      </c>
      <c r="C185" s="258" t="s">
        <v>5584</v>
      </c>
      <c r="D185" s="261" t="s">
        <v>5585</v>
      </c>
      <c r="E185" s="262" t="s">
        <v>5216</v>
      </c>
      <c r="F185" s="265" t="s">
        <v>5579</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5448</v>
      </c>
      <c r="B186" s="257" t="s">
        <v>5576</v>
      </c>
      <c r="C186" s="258" t="s">
        <v>5586</v>
      </c>
      <c r="D186" s="261" t="s">
        <v>5587</v>
      </c>
      <c r="E186" s="262" t="s">
        <v>5216</v>
      </c>
      <c r="F186" s="265" t="s">
        <v>5579</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5448</v>
      </c>
      <c r="B187" s="257" t="s">
        <v>5576</v>
      </c>
      <c r="C187" s="258" t="s">
        <v>5588</v>
      </c>
      <c r="D187" s="261" t="s">
        <v>5589</v>
      </c>
      <c r="E187" s="262" t="s">
        <v>5245</v>
      </c>
      <c r="F187" s="265" t="s">
        <v>5579</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5448</v>
      </c>
      <c r="B188" s="257" t="s">
        <v>5576</v>
      </c>
      <c r="C188" s="258" t="s">
        <v>5590</v>
      </c>
      <c r="D188" s="261" t="s">
        <v>5591</v>
      </c>
      <c r="E188" s="262" t="s">
        <v>5245</v>
      </c>
      <c r="F188" s="265" t="s">
        <v>5579</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5448</v>
      </c>
      <c r="B189" s="257" t="s">
        <v>5576</v>
      </c>
      <c r="C189" s="258" t="s">
        <v>5592</v>
      </c>
      <c r="D189" s="261" t="s">
        <v>5593</v>
      </c>
      <c r="E189" s="262" t="s">
        <v>5245</v>
      </c>
      <c r="F189" s="265" t="s">
        <v>5579</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5448</v>
      </c>
      <c r="B190" s="257" t="s">
        <v>5576</v>
      </c>
      <c r="C190" s="258" t="s">
        <v>5594</v>
      </c>
      <c r="D190" s="261" t="s">
        <v>5595</v>
      </c>
      <c r="E190" s="262" t="s">
        <v>5245</v>
      </c>
      <c r="F190" s="265" t="s">
        <v>5579</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5448</v>
      </c>
      <c r="B191" s="257" t="s">
        <v>5576</v>
      </c>
      <c r="C191" s="258" t="s">
        <v>5596</v>
      </c>
      <c r="D191" s="261" t="s">
        <v>5597</v>
      </c>
      <c r="E191" s="262" t="s">
        <v>5216</v>
      </c>
      <c r="F191" s="265" t="s">
        <v>5579</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5448</v>
      </c>
      <c r="B192" s="257" t="s">
        <v>5576</v>
      </c>
      <c r="C192" s="258" t="s">
        <v>5598</v>
      </c>
      <c r="D192" s="261" t="s">
        <v>5599</v>
      </c>
      <c r="E192" s="262" t="s">
        <v>5216</v>
      </c>
      <c r="F192" s="265" t="s">
        <v>5579</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5448</v>
      </c>
      <c r="B193" s="257" t="s">
        <v>5576</v>
      </c>
      <c r="C193" s="258" t="s">
        <v>5600</v>
      </c>
      <c r="D193" s="261" t="s">
        <v>5601</v>
      </c>
      <c r="E193" s="262" t="s">
        <v>5216</v>
      </c>
      <c r="F193" s="265" t="s">
        <v>5579</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5448</v>
      </c>
      <c r="B194" s="257" t="s">
        <v>5576</v>
      </c>
      <c r="C194" s="258" t="s">
        <v>5602</v>
      </c>
      <c r="D194" s="261" t="s">
        <v>5603</v>
      </c>
      <c r="E194" s="262" t="s">
        <v>5216</v>
      </c>
      <c r="F194" s="265" t="s">
        <v>5579</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5448</v>
      </c>
      <c r="B195" s="257" t="s">
        <v>5576</v>
      </c>
      <c r="C195" s="258" t="s">
        <v>5604</v>
      </c>
      <c r="D195" s="261" t="s">
        <v>5605</v>
      </c>
      <c r="E195" s="262" t="s">
        <v>5216</v>
      </c>
      <c r="F195" s="265" t="s">
        <v>5579</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5448</v>
      </c>
      <c r="B196" s="257" t="s">
        <v>5576</v>
      </c>
      <c r="C196" s="258" t="s">
        <v>5606</v>
      </c>
      <c r="D196" s="261" t="s">
        <v>5607</v>
      </c>
      <c r="E196" s="262" t="s">
        <v>5216</v>
      </c>
      <c r="F196" s="265" t="s">
        <v>5608</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5448</v>
      </c>
      <c r="B197" s="257" t="s">
        <v>5576</v>
      </c>
      <c r="C197" s="258" t="s">
        <v>5609</v>
      </c>
      <c r="D197" s="261" t="s">
        <v>5610</v>
      </c>
      <c r="E197" s="262" t="s">
        <v>5216</v>
      </c>
      <c r="F197" s="265" t="s">
        <v>5608</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5448</v>
      </c>
      <c r="B198" s="257" t="s">
        <v>5576</v>
      </c>
      <c r="C198" s="258" t="s">
        <v>5611</v>
      </c>
      <c r="D198" s="261" t="s">
        <v>5612</v>
      </c>
      <c r="E198" s="262" t="s">
        <v>5216</v>
      </c>
      <c r="F198" s="265" t="s">
        <v>5608</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5448</v>
      </c>
      <c r="B199" s="257" t="s">
        <v>5576</v>
      </c>
      <c r="C199" s="258" t="s">
        <v>5613</v>
      </c>
      <c r="D199" s="261" t="s">
        <v>5614</v>
      </c>
      <c r="E199" s="262" t="s">
        <v>5216</v>
      </c>
      <c r="F199" s="265" t="s">
        <v>5608</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5615</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5615</v>
      </c>
      <c r="B201" s="256" t="s">
        <v>5616</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5615</v>
      </c>
      <c r="B202" s="257" t="s">
        <v>5616</v>
      </c>
      <c r="C202" s="258" t="s">
        <v>5617</v>
      </c>
      <c r="D202" s="261" t="s">
        <v>5618</v>
      </c>
      <c r="E202" s="262" t="s">
        <v>5495</v>
      </c>
      <c r="F202" s="265" t="s">
        <v>5619</v>
      </c>
      <c r="G202" s="268">
        <f>IF(COUNTIF(H202:AU202,"&lt;&gt;")=0,"",SUMPRODUCT(((Recommendations[ImplStatus]="Implemented")+(Recommendations[ImplStatus]="Compensated"))*ISNUMBER(MATCH(Recommendations[Id],H202:AU202,0)))/COUNTIF(H202:AU202,"&lt;&gt;"))</f>
        <v>0</v>
      </c>
      <c r="H202" s="269" t="s">
        <v>310</v>
      </c>
      <c r="I202" s="269" t="s">
        <v>482</v>
      </c>
      <c r="J202" s="269" t="s">
        <v>489</v>
      </c>
      <c r="K202" s="269" t="s">
        <v>501</v>
      </c>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5615</v>
      </c>
      <c r="B203" s="257" t="s">
        <v>5616</v>
      </c>
      <c r="C203" s="258" t="s">
        <v>5620</v>
      </c>
      <c r="D203" s="261" t="s">
        <v>5621</v>
      </c>
      <c r="E203" s="262" t="s">
        <v>5495</v>
      </c>
      <c r="F203" s="265" t="s">
        <v>5619</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5615</v>
      </c>
      <c r="B204" s="257" t="s">
        <v>5616</v>
      </c>
      <c r="C204" s="258" t="s">
        <v>5622</v>
      </c>
      <c r="D204" s="261" t="s">
        <v>5623</v>
      </c>
      <c r="E204" s="262" t="s">
        <v>5495</v>
      </c>
      <c r="F204" s="265" t="s">
        <v>5619</v>
      </c>
      <c r="G204" s="268">
        <f>IF(COUNTIF(H204:AU204,"&lt;&gt;")=0,"",SUMPRODUCT(((Recommendations[ImplStatus]="Implemented")+(Recommendations[ImplStatus]="Compensated"))*ISNUMBER(MATCH(Recommendations[Id],H204:AU204,0)))/COUNTIF(H204:AU204,"&lt;&gt;"))</f>
        <v>0</v>
      </c>
      <c r="H204" s="269" t="s">
        <v>310</v>
      </c>
      <c r="I204" s="269" t="s">
        <v>489</v>
      </c>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5615</v>
      </c>
      <c r="B205" s="257" t="s">
        <v>5616</v>
      </c>
      <c r="C205" s="258" t="s">
        <v>5624</v>
      </c>
      <c r="D205" s="261" t="s">
        <v>5625</v>
      </c>
      <c r="E205" s="262" t="s">
        <v>5495</v>
      </c>
      <c r="F205" s="265" t="s">
        <v>5619</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5615</v>
      </c>
      <c r="B206" s="257" t="s">
        <v>5616</v>
      </c>
      <c r="C206" s="258" t="s">
        <v>5626</v>
      </c>
      <c r="D206" s="261" t="s">
        <v>5627</v>
      </c>
      <c r="E206" s="262" t="s">
        <v>5495</v>
      </c>
      <c r="F206" s="265" t="s">
        <v>5619</v>
      </c>
      <c r="G206" s="268">
        <f>IF(COUNTIF(H206:AU206,"&lt;&gt;")=0,"",SUMPRODUCT(((Recommendations[ImplStatus]="Implemented")+(Recommendations[ImplStatus]="Compensated"))*ISNUMBER(MATCH(Recommendations[Id],H206:AU206,0)))/COUNTIF(H206:AU206,"&lt;&gt;"))</f>
        <v>0</v>
      </c>
      <c r="H206" s="269" t="s">
        <v>495</v>
      </c>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5615</v>
      </c>
      <c r="B207" s="257" t="s">
        <v>5616</v>
      </c>
      <c r="C207" s="258" t="s">
        <v>5628</v>
      </c>
      <c r="D207" s="261" t="s">
        <v>5629</v>
      </c>
      <c r="E207" s="262" t="s">
        <v>5360</v>
      </c>
      <c r="F207" s="265" t="s">
        <v>5619</v>
      </c>
      <c r="G207" s="268">
        <f>IF(COUNTIF(H207:AU207,"&lt;&gt;")=0,"",SUMPRODUCT(((Recommendations[ImplStatus]="Implemented")+(Recommendations[ImplStatus]="Compensated"))*ISNUMBER(MATCH(Recommendations[Id],H207:AU207,0)))/COUNTIF(H207:AU207,"&lt;&gt;"))</f>
        <v>0</v>
      </c>
      <c r="H207" s="269" t="s">
        <v>168</v>
      </c>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5615</v>
      </c>
      <c r="B208" s="257" t="s">
        <v>5616</v>
      </c>
      <c r="C208" s="258" t="s">
        <v>5630</v>
      </c>
      <c r="D208" s="261" t="s">
        <v>5631</v>
      </c>
      <c r="E208" s="262" t="s">
        <v>5360</v>
      </c>
      <c r="F208" s="265" t="s">
        <v>5619</v>
      </c>
      <c r="G208" s="268">
        <f>IF(COUNTIF(H208:AU208,"&lt;&gt;")=0,"",SUMPRODUCT(((Recommendations[ImplStatus]="Implemented")+(Recommendations[ImplStatus]="Compensated"))*ISNUMBER(MATCH(Recommendations[Id],H208:AU208,0)))/COUNTIF(H208:AU208,"&lt;&gt;"))</f>
        <v>0</v>
      </c>
      <c r="H208" s="269" t="s">
        <v>501</v>
      </c>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5615</v>
      </c>
      <c r="B209" s="257" t="s">
        <v>5616</v>
      </c>
      <c r="C209" s="258" t="s">
        <v>5632</v>
      </c>
      <c r="D209" s="261" t="s">
        <v>5633</v>
      </c>
      <c r="E209" s="262" t="s">
        <v>5495</v>
      </c>
      <c r="F209" s="265" t="s">
        <v>5619</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5615</v>
      </c>
      <c r="B210" s="257" t="s">
        <v>5616</v>
      </c>
      <c r="C210" s="258" t="s">
        <v>5634</v>
      </c>
      <c r="D210" s="261" t="s">
        <v>5635</v>
      </c>
      <c r="E210" s="262" t="s">
        <v>5245</v>
      </c>
      <c r="F210" s="265" t="s">
        <v>5636</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5615</v>
      </c>
      <c r="B211" s="257" t="s">
        <v>5616</v>
      </c>
      <c r="C211" s="258" t="s">
        <v>5637</v>
      </c>
      <c r="D211" s="261" t="s">
        <v>5638</v>
      </c>
      <c r="E211" s="262" t="s">
        <v>5245</v>
      </c>
      <c r="F211" s="265" t="s">
        <v>5636</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5615</v>
      </c>
      <c r="B212" s="257" t="s">
        <v>5616</v>
      </c>
      <c r="C212" s="258" t="s">
        <v>5639</v>
      </c>
      <c r="D212" s="261" t="s">
        <v>5640</v>
      </c>
      <c r="E212" s="262" t="s">
        <v>5312</v>
      </c>
      <c r="F212" s="265" t="s">
        <v>5641</v>
      </c>
      <c r="G212" s="268">
        <f>IF(COUNTIF(H212:AU212,"&lt;&gt;")=0,"",SUMPRODUCT(((Recommendations[ImplStatus]="Implemented")+(Recommendations[ImplStatus]="Compensated"))*ISNUMBER(MATCH(Recommendations[Id],H212:AU212,0)))/COUNTIF(H212:AU212,"&lt;&gt;"))</f>
        <v>0</v>
      </c>
      <c r="H212" s="269" t="s">
        <v>285</v>
      </c>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5615</v>
      </c>
      <c r="B213" s="257" t="s">
        <v>5616</v>
      </c>
      <c r="C213" s="258" t="s">
        <v>5642</v>
      </c>
      <c r="D213" s="261" t="s">
        <v>5643</v>
      </c>
      <c r="E213" s="262" t="s">
        <v>5245</v>
      </c>
      <c r="F213" s="265" t="s">
        <v>5644</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5615</v>
      </c>
      <c r="B214" s="257" t="s">
        <v>5616</v>
      </c>
      <c r="C214" s="258" t="s">
        <v>5645</v>
      </c>
      <c r="D214" s="261" t="s">
        <v>5646</v>
      </c>
      <c r="E214" s="262" t="s">
        <v>5312</v>
      </c>
      <c r="F214" s="265" t="s">
        <v>5647</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5615</v>
      </c>
      <c r="B215" s="257" t="s">
        <v>5616</v>
      </c>
      <c r="C215" s="258" t="s">
        <v>5648</v>
      </c>
      <c r="D215" s="261" t="s">
        <v>5649</v>
      </c>
      <c r="E215" s="262" t="s">
        <v>5216</v>
      </c>
      <c r="F215" s="265" t="s">
        <v>5647</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5615</v>
      </c>
      <c r="B216" s="257" t="s">
        <v>5616</v>
      </c>
      <c r="C216" s="258" t="s">
        <v>5650</v>
      </c>
      <c r="D216" s="261" t="s">
        <v>5651</v>
      </c>
      <c r="E216" s="262" t="s">
        <v>5216</v>
      </c>
      <c r="F216" s="265" t="s">
        <v>5647</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5615</v>
      </c>
      <c r="B217" s="257" t="s">
        <v>5616</v>
      </c>
      <c r="C217" s="258" t="s">
        <v>5652</v>
      </c>
      <c r="D217" s="261" t="s">
        <v>5653</v>
      </c>
      <c r="E217" s="262" t="s">
        <v>5245</v>
      </c>
      <c r="F217" s="265" t="s">
        <v>5647</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5615</v>
      </c>
      <c r="B218" s="257" t="s">
        <v>5616</v>
      </c>
      <c r="C218" s="258" t="s">
        <v>5654</v>
      </c>
      <c r="D218" s="261" t="s">
        <v>5655</v>
      </c>
      <c r="E218" s="262" t="s">
        <v>5245</v>
      </c>
      <c r="F218" s="265" t="s">
        <v>5647</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5615</v>
      </c>
      <c r="B219" s="257" t="s">
        <v>5616</v>
      </c>
      <c r="C219" s="258" t="s">
        <v>5656</v>
      </c>
      <c r="D219" s="261" t="s">
        <v>5657</v>
      </c>
      <c r="E219" s="262" t="s">
        <v>5245</v>
      </c>
      <c r="F219" s="265" t="s">
        <v>5647</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5615</v>
      </c>
      <c r="B220" s="257" t="s">
        <v>5616</v>
      </c>
      <c r="C220" s="258" t="s">
        <v>5658</v>
      </c>
      <c r="D220" s="261" t="s">
        <v>5659</v>
      </c>
      <c r="E220" s="262" t="s">
        <v>5245</v>
      </c>
      <c r="F220" s="265" t="s">
        <v>5647</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5615</v>
      </c>
      <c r="B221" s="256" t="s">
        <v>5660</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5615</v>
      </c>
      <c r="B222" s="257" t="s">
        <v>5660</v>
      </c>
      <c r="C222" s="258" t="s">
        <v>5661</v>
      </c>
      <c r="D222" s="261" t="s">
        <v>5662</v>
      </c>
      <c r="E222" s="262" t="s">
        <v>5312</v>
      </c>
      <c r="F222" s="265" t="s">
        <v>5663</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5615</v>
      </c>
      <c r="B223" s="257" t="s">
        <v>5660</v>
      </c>
      <c r="C223" s="258" t="s">
        <v>5664</v>
      </c>
      <c r="D223" s="261" t="s">
        <v>5665</v>
      </c>
      <c r="E223" s="262" t="s">
        <v>5312</v>
      </c>
      <c r="F223" s="265" t="s">
        <v>5663</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5615</v>
      </c>
      <c r="B224" s="257" t="s">
        <v>5660</v>
      </c>
      <c r="C224" s="258" t="s">
        <v>5666</v>
      </c>
      <c r="D224" s="261" t="s">
        <v>5667</v>
      </c>
      <c r="E224" s="262" t="s">
        <v>5312</v>
      </c>
      <c r="F224" s="265" t="s">
        <v>5663</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5615</v>
      </c>
      <c r="B225" s="257" t="s">
        <v>5660</v>
      </c>
      <c r="C225" s="258" t="s">
        <v>5668</v>
      </c>
      <c r="D225" s="261" t="s">
        <v>5669</v>
      </c>
      <c r="E225" s="262" t="s">
        <v>5312</v>
      </c>
      <c r="F225" s="265" t="s">
        <v>5663</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5615</v>
      </c>
      <c r="B226" s="257" t="s">
        <v>5660</v>
      </c>
      <c r="C226" s="258" t="s">
        <v>5670</v>
      </c>
      <c r="D226" s="261" t="s">
        <v>5671</v>
      </c>
      <c r="E226" s="262" t="s">
        <v>5312</v>
      </c>
      <c r="F226" s="265" t="s">
        <v>5663</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5615</v>
      </c>
      <c r="B227" s="257" t="s">
        <v>5660</v>
      </c>
      <c r="C227" s="258" t="s">
        <v>5672</v>
      </c>
      <c r="D227" s="261" t="s">
        <v>5673</v>
      </c>
      <c r="E227" s="262" t="s">
        <v>5312</v>
      </c>
      <c r="F227" s="265" t="s">
        <v>5663</v>
      </c>
      <c r="G227" s="268">
        <f>IF(COUNTIF(H227:AU227,"&lt;&gt;")=0,"",SUMPRODUCT(((Recommendations[ImplStatus]="Implemented")+(Recommendations[ImplStatus]="Compensated"))*ISNUMBER(MATCH(Recommendations[Id],H227:AU227,0)))/COUNTIF(H227:AU227,"&lt;&gt;"))</f>
        <v>0</v>
      </c>
      <c r="H227" s="269" t="s">
        <v>304</v>
      </c>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5615</v>
      </c>
      <c r="B228" s="257" t="s">
        <v>5660</v>
      </c>
      <c r="C228" s="258" t="s">
        <v>5674</v>
      </c>
      <c r="D228" s="261" t="s">
        <v>5675</v>
      </c>
      <c r="E228" s="262" t="s">
        <v>5312</v>
      </c>
      <c r="F228" s="265" t="s">
        <v>5663</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5615</v>
      </c>
      <c r="B229" s="257" t="s">
        <v>5660</v>
      </c>
      <c r="C229" s="258" t="s">
        <v>5676</v>
      </c>
      <c r="D229" s="261" t="s">
        <v>5677</v>
      </c>
      <c r="E229" s="262" t="s">
        <v>5216</v>
      </c>
      <c r="F229" s="265" t="s">
        <v>5663</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5615</v>
      </c>
      <c r="B230" s="257" t="s">
        <v>5660</v>
      </c>
      <c r="C230" s="258" t="s">
        <v>5678</v>
      </c>
      <c r="D230" s="261" t="s">
        <v>5679</v>
      </c>
      <c r="E230" s="262" t="s">
        <v>5216</v>
      </c>
      <c r="F230" s="265" t="s">
        <v>5663</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5615</v>
      </c>
      <c r="B231" s="257" t="s">
        <v>5660</v>
      </c>
      <c r="C231" s="258" t="s">
        <v>5680</v>
      </c>
      <c r="D231" s="261" t="s">
        <v>5681</v>
      </c>
      <c r="E231" s="262" t="s">
        <v>5312</v>
      </c>
      <c r="F231" s="265" t="s">
        <v>5682</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5615</v>
      </c>
      <c r="B232" s="257" t="s">
        <v>5660</v>
      </c>
      <c r="C232" s="258" t="s">
        <v>5683</v>
      </c>
      <c r="D232" s="261" t="s">
        <v>5684</v>
      </c>
      <c r="E232" s="262" t="s">
        <v>5312</v>
      </c>
      <c r="F232" s="265" t="s">
        <v>5682</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5615</v>
      </c>
      <c r="B233" s="257" t="s">
        <v>5660</v>
      </c>
      <c r="C233" s="258" t="s">
        <v>5685</v>
      </c>
      <c r="D233" s="261" t="s">
        <v>5686</v>
      </c>
      <c r="E233" s="262" t="s">
        <v>5245</v>
      </c>
      <c r="F233" s="265" t="s">
        <v>5682</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5615</v>
      </c>
      <c r="B234" s="257" t="s">
        <v>5660</v>
      </c>
      <c r="C234" s="258" t="s">
        <v>5687</v>
      </c>
      <c r="D234" s="261" t="s">
        <v>5688</v>
      </c>
      <c r="E234" s="262" t="s">
        <v>5245</v>
      </c>
      <c r="F234" s="265" t="s">
        <v>5682</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5615</v>
      </c>
      <c r="B235" s="257" t="s">
        <v>5660</v>
      </c>
      <c r="C235" s="258" t="s">
        <v>5689</v>
      </c>
      <c r="D235" s="261" t="s">
        <v>5690</v>
      </c>
      <c r="E235" s="262" t="s">
        <v>5312</v>
      </c>
      <c r="F235" s="265" t="s">
        <v>5682</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5615</v>
      </c>
      <c r="B236" s="257" t="s">
        <v>5660</v>
      </c>
      <c r="C236" s="258" t="s">
        <v>5691</v>
      </c>
      <c r="D236" s="261" t="s">
        <v>5692</v>
      </c>
      <c r="E236" s="262" t="s">
        <v>5245</v>
      </c>
      <c r="F236" s="265" t="s">
        <v>5682</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5615</v>
      </c>
      <c r="B237" s="256" t="s">
        <v>1849</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5615</v>
      </c>
      <c r="B238" s="257" t="s">
        <v>1849</v>
      </c>
      <c r="C238" s="258" t="s">
        <v>5693</v>
      </c>
      <c r="D238" s="261" t="s">
        <v>5694</v>
      </c>
      <c r="E238" s="262" t="s">
        <v>5216</v>
      </c>
      <c r="F238" s="265" t="s">
        <v>5695</v>
      </c>
      <c r="G238" s="268">
        <f>IF(COUNTIF(H238:AU238,"&lt;&gt;")=0,"",SUMPRODUCT(((Recommendations[ImplStatus]="Implemented")+(Recommendations[ImplStatus]="Compensated"))*ISNUMBER(MATCH(Recommendations[Id],H238:AU238,0)))/COUNTIF(H238:AU238,"&lt;&gt;"))</f>
        <v>0</v>
      </c>
      <c r="H238" s="269" t="s">
        <v>452</v>
      </c>
      <c r="I238" s="269" t="s">
        <v>458</v>
      </c>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5615</v>
      </c>
      <c r="B239" s="257" t="s">
        <v>1849</v>
      </c>
      <c r="C239" s="258" t="s">
        <v>5696</v>
      </c>
      <c r="D239" s="261" t="s">
        <v>5697</v>
      </c>
      <c r="E239" s="262" t="s">
        <v>5216</v>
      </c>
      <c r="F239" s="265" t="s">
        <v>5695</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5615</v>
      </c>
      <c r="B240" s="257" t="s">
        <v>1849</v>
      </c>
      <c r="C240" s="258" t="s">
        <v>5698</v>
      </c>
      <c r="D240" s="261" t="s">
        <v>5699</v>
      </c>
      <c r="E240" s="262" t="s">
        <v>5216</v>
      </c>
      <c r="F240" s="265" t="s">
        <v>5695</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5615</v>
      </c>
      <c r="B241" s="257" t="s">
        <v>1849</v>
      </c>
      <c r="C241" s="258" t="s">
        <v>5700</v>
      </c>
      <c r="D241" s="261" t="s">
        <v>5701</v>
      </c>
      <c r="E241" s="262" t="s">
        <v>5216</v>
      </c>
      <c r="F241" s="265" t="s">
        <v>5695</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5615</v>
      </c>
      <c r="B242" s="257" t="s">
        <v>1849</v>
      </c>
      <c r="C242" s="258" t="s">
        <v>5702</v>
      </c>
      <c r="D242" s="261" t="s">
        <v>5703</v>
      </c>
      <c r="E242" s="262" t="s">
        <v>5216</v>
      </c>
      <c r="F242" s="265" t="s">
        <v>5695</v>
      </c>
      <c r="G242" s="268">
        <f>IF(COUNTIF(H242:AU242,"&lt;&gt;")=0,"",SUMPRODUCT(((Recommendations[ImplStatus]="Implemented")+(Recommendations[ImplStatus]="Compensated"))*ISNUMBER(MATCH(Recommendations[Id],H242:AU242,0)))/COUNTIF(H242:AU242,"&lt;&gt;"))</f>
        <v>0</v>
      </c>
      <c r="H242" s="269" t="s">
        <v>452</v>
      </c>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5615</v>
      </c>
      <c r="B243" s="257" t="s">
        <v>1849</v>
      </c>
      <c r="C243" s="258" t="s">
        <v>5704</v>
      </c>
      <c r="D243" s="261" t="s">
        <v>5705</v>
      </c>
      <c r="E243" s="262" t="s">
        <v>5216</v>
      </c>
      <c r="F243" s="265" t="s">
        <v>5695</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5615</v>
      </c>
      <c r="B244" s="257" t="s">
        <v>1849</v>
      </c>
      <c r="C244" s="258" t="s">
        <v>5706</v>
      </c>
      <c r="D244" s="261" t="s">
        <v>5707</v>
      </c>
      <c r="E244" s="262" t="s">
        <v>5216</v>
      </c>
      <c r="F244" s="265" t="s">
        <v>5695</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5615</v>
      </c>
      <c r="B245" s="257" t="s">
        <v>1849</v>
      </c>
      <c r="C245" s="258" t="s">
        <v>5708</v>
      </c>
      <c r="D245" s="261" t="s">
        <v>5709</v>
      </c>
      <c r="E245" s="262" t="s">
        <v>5216</v>
      </c>
      <c r="F245" s="265" t="s">
        <v>5695</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5615</v>
      </c>
      <c r="B246" s="257" t="s">
        <v>1849</v>
      </c>
      <c r="C246" s="258" t="s">
        <v>5710</v>
      </c>
      <c r="D246" s="261" t="s">
        <v>5711</v>
      </c>
      <c r="E246" s="262" t="s">
        <v>5216</v>
      </c>
      <c r="F246" s="265" t="s">
        <v>5695</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5615</v>
      </c>
      <c r="B247" s="257" t="s">
        <v>1849</v>
      </c>
      <c r="C247" s="258" t="s">
        <v>5712</v>
      </c>
      <c r="D247" s="261" t="s">
        <v>5713</v>
      </c>
      <c r="E247" s="262" t="s">
        <v>5216</v>
      </c>
      <c r="F247" s="265" t="s">
        <v>5695</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5615</v>
      </c>
      <c r="B248" s="257" t="s">
        <v>1849</v>
      </c>
      <c r="C248" s="258" t="s">
        <v>5714</v>
      </c>
      <c r="D248" s="261" t="s">
        <v>5715</v>
      </c>
      <c r="E248" s="262" t="s">
        <v>5245</v>
      </c>
      <c r="F248" s="265" t="s">
        <v>5695</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5615</v>
      </c>
      <c r="B249" s="257" t="s">
        <v>1849</v>
      </c>
      <c r="C249" s="258" t="s">
        <v>5716</v>
      </c>
      <c r="D249" s="261" t="s">
        <v>5717</v>
      </c>
      <c r="E249" s="262" t="s">
        <v>5245</v>
      </c>
      <c r="F249" s="265" t="s">
        <v>5718</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5615</v>
      </c>
      <c r="B250" s="257" t="s">
        <v>1849</v>
      </c>
      <c r="C250" s="258" t="s">
        <v>5719</v>
      </c>
      <c r="D250" s="261" t="s">
        <v>5720</v>
      </c>
      <c r="E250" s="262" t="s">
        <v>5245</v>
      </c>
      <c r="F250" s="265" t="s">
        <v>5718</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5615</v>
      </c>
      <c r="B251" s="256" t="s">
        <v>5721</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5615</v>
      </c>
      <c r="B252" s="257" t="s">
        <v>5721</v>
      </c>
      <c r="C252" s="258" t="s">
        <v>5722</v>
      </c>
      <c r="D252" s="261" t="s">
        <v>5723</v>
      </c>
      <c r="E252" s="262" t="s">
        <v>5312</v>
      </c>
      <c r="F252" s="265" t="s">
        <v>5724</v>
      </c>
      <c r="G252" s="268">
        <f>IF(COUNTIF(H252:AU252,"&lt;&gt;")=0,"",SUMPRODUCT(((Recommendations[ImplStatus]="Implemented")+(Recommendations[ImplStatus]="Compensated"))*ISNUMBER(MATCH(Recommendations[Id],H252:AU252,0)))/COUNTIF(H252:AU252,"&lt;&gt;"))</f>
        <v>0</v>
      </c>
      <c r="H252" s="269" t="s">
        <v>304</v>
      </c>
      <c r="I252" s="269" t="s">
        <v>434</v>
      </c>
      <c r="J252" s="269" t="s">
        <v>446</v>
      </c>
      <c r="K252" s="269" t="s">
        <v>511</v>
      </c>
      <c r="L252" s="269" t="s">
        <v>517</v>
      </c>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5615</v>
      </c>
      <c r="B253" s="257" t="s">
        <v>5721</v>
      </c>
      <c r="C253" s="258" t="s">
        <v>5725</v>
      </c>
      <c r="D253" s="261" t="s">
        <v>5726</v>
      </c>
      <c r="E253" s="262" t="s">
        <v>5312</v>
      </c>
      <c r="F253" s="265" t="s">
        <v>5724</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5615</v>
      </c>
      <c r="B254" s="257" t="s">
        <v>5721</v>
      </c>
      <c r="C254" s="258" t="s">
        <v>5727</v>
      </c>
      <c r="D254" s="261" t="s">
        <v>5728</v>
      </c>
      <c r="E254" s="262" t="s">
        <v>5312</v>
      </c>
      <c r="F254" s="265" t="s">
        <v>5724</v>
      </c>
      <c r="G254" s="268">
        <f>IF(COUNTIF(H254:AU254,"&lt;&gt;")=0,"",SUMPRODUCT(((Recommendations[ImplStatus]="Implemented")+(Recommendations[ImplStatus]="Compensated"))*ISNUMBER(MATCH(Recommendations[Id],H254:AU254,0)))/COUNTIF(H254:AU254,"&lt;&gt;"))</f>
        <v>0</v>
      </c>
      <c r="H254" s="269" t="s">
        <v>517</v>
      </c>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5615</v>
      </c>
      <c r="B255" s="257" t="s">
        <v>5721</v>
      </c>
      <c r="C255" s="258" t="s">
        <v>5729</v>
      </c>
      <c r="D255" s="261" t="s">
        <v>5730</v>
      </c>
      <c r="E255" s="262" t="s">
        <v>5312</v>
      </c>
      <c r="F255" s="265" t="s">
        <v>5724</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5615</v>
      </c>
      <c r="B256" s="257" t="s">
        <v>5721</v>
      </c>
      <c r="C256" s="258" t="s">
        <v>5731</v>
      </c>
      <c r="D256" s="261" t="s">
        <v>5732</v>
      </c>
      <c r="E256" s="262" t="s">
        <v>5312</v>
      </c>
      <c r="F256" s="265" t="s">
        <v>5724</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5615</v>
      </c>
      <c r="B257" s="257" t="s">
        <v>5721</v>
      </c>
      <c r="C257" s="258" t="s">
        <v>5733</v>
      </c>
      <c r="D257" s="261" t="s">
        <v>5734</v>
      </c>
      <c r="E257" s="262" t="s">
        <v>5216</v>
      </c>
      <c r="F257" s="265" t="s">
        <v>5724</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5615</v>
      </c>
      <c r="B258" s="257" t="s">
        <v>5721</v>
      </c>
      <c r="C258" s="258" t="s">
        <v>5735</v>
      </c>
      <c r="D258" s="261" t="s">
        <v>5736</v>
      </c>
      <c r="E258" s="262" t="s">
        <v>5216</v>
      </c>
      <c r="F258" s="265" t="s">
        <v>5724</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5615</v>
      </c>
      <c r="B259" s="257" t="s">
        <v>5721</v>
      </c>
      <c r="C259" s="258" t="s">
        <v>5737</v>
      </c>
      <c r="D259" s="261" t="s">
        <v>5738</v>
      </c>
      <c r="E259" s="262" t="s">
        <v>5216</v>
      </c>
      <c r="F259" s="265" t="s">
        <v>5724</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5615</v>
      </c>
      <c r="B260" s="257" t="s">
        <v>5721</v>
      </c>
      <c r="C260" s="258" t="s">
        <v>5739</v>
      </c>
      <c r="D260" s="261" t="s">
        <v>5740</v>
      </c>
      <c r="E260" s="262" t="s">
        <v>5216</v>
      </c>
      <c r="F260" s="265" t="s">
        <v>5724</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5615</v>
      </c>
      <c r="B261" s="257" t="s">
        <v>5721</v>
      </c>
      <c r="C261" s="258" t="s">
        <v>5741</v>
      </c>
      <c r="D261" s="261" t="s">
        <v>5742</v>
      </c>
      <c r="E261" s="262" t="s">
        <v>5360</v>
      </c>
      <c r="F261" s="265" t="s">
        <v>5724</v>
      </c>
      <c r="G261" s="268">
        <f>IF(COUNTIF(H261:AU261,"&lt;&gt;")=0,"",SUMPRODUCT(((Recommendations[ImplStatus]="Implemented")+(Recommendations[ImplStatus]="Compensated"))*ISNUMBER(MATCH(Recommendations[Id],H261:AU261,0)))/COUNTIF(H261:AU261,"&lt;&gt;"))</f>
        <v>0</v>
      </c>
      <c r="H261" s="269" t="s">
        <v>506</v>
      </c>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5615</v>
      </c>
      <c r="B262" s="257" t="s">
        <v>5721</v>
      </c>
      <c r="C262" s="258" t="s">
        <v>5743</v>
      </c>
      <c r="D262" s="261" t="s">
        <v>5744</v>
      </c>
      <c r="E262" s="262" t="s">
        <v>5360</v>
      </c>
      <c r="F262" s="265" t="s">
        <v>5724</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5615</v>
      </c>
      <c r="B263" s="257" t="s">
        <v>5721</v>
      </c>
      <c r="C263" s="258" t="s">
        <v>5745</v>
      </c>
      <c r="D263" s="261" t="s">
        <v>5746</v>
      </c>
      <c r="E263" s="262" t="s">
        <v>5360</v>
      </c>
      <c r="F263" s="265" t="s">
        <v>5724</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5615</v>
      </c>
      <c r="B264" s="256" t="s">
        <v>5747</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5615</v>
      </c>
      <c r="B265" s="257" t="s">
        <v>5747</v>
      </c>
      <c r="C265" s="258" t="s">
        <v>5748</v>
      </c>
      <c r="D265" s="261" t="s">
        <v>5749</v>
      </c>
      <c r="E265" s="262" t="s">
        <v>5245</v>
      </c>
      <c r="F265" s="265" t="s">
        <v>5750</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5615</v>
      </c>
      <c r="B266" s="257" t="s">
        <v>5747</v>
      </c>
      <c r="C266" s="258" t="s">
        <v>5751</v>
      </c>
      <c r="D266" s="261" t="s">
        <v>5752</v>
      </c>
      <c r="E266" s="262" t="s">
        <v>5245</v>
      </c>
      <c r="F266" s="265" t="s">
        <v>5750</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5615</v>
      </c>
      <c r="B267" s="257" t="s">
        <v>5747</v>
      </c>
      <c r="C267" s="258" t="s">
        <v>5753</v>
      </c>
      <c r="D267" s="261" t="s">
        <v>5754</v>
      </c>
      <c r="E267" s="262" t="s">
        <v>5245</v>
      </c>
      <c r="F267" s="265" t="s">
        <v>5750</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5615</v>
      </c>
      <c r="B268" s="257" t="s">
        <v>5747</v>
      </c>
      <c r="C268" s="258" t="s">
        <v>5755</v>
      </c>
      <c r="D268" s="261" t="s">
        <v>5756</v>
      </c>
      <c r="E268" s="262" t="s">
        <v>5245</v>
      </c>
      <c r="F268" s="265" t="s">
        <v>5750</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5615</v>
      </c>
      <c r="B269" s="257" t="s">
        <v>5747</v>
      </c>
      <c r="C269" s="258" t="s">
        <v>5757</v>
      </c>
      <c r="D269" s="261" t="s">
        <v>5758</v>
      </c>
      <c r="E269" s="262" t="s">
        <v>5245</v>
      </c>
      <c r="F269" s="265" t="s">
        <v>5750</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5615</v>
      </c>
      <c r="B270" s="257" t="s">
        <v>5747</v>
      </c>
      <c r="C270" s="258" t="s">
        <v>5759</v>
      </c>
      <c r="D270" s="261" t="s">
        <v>5760</v>
      </c>
      <c r="E270" s="262" t="s">
        <v>5245</v>
      </c>
      <c r="F270" s="265" t="s">
        <v>5750</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5615</v>
      </c>
      <c r="B271" s="257" t="s">
        <v>5747</v>
      </c>
      <c r="C271" s="258" t="s">
        <v>5761</v>
      </c>
      <c r="D271" s="261" t="s">
        <v>5762</v>
      </c>
      <c r="E271" s="262" t="s">
        <v>5245</v>
      </c>
      <c r="F271" s="265" t="s">
        <v>5750</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5615</v>
      </c>
      <c r="B272" s="257" t="s">
        <v>5747</v>
      </c>
      <c r="C272" s="258" t="s">
        <v>5763</v>
      </c>
      <c r="D272" s="261" t="s">
        <v>5764</v>
      </c>
      <c r="E272" s="262" t="s">
        <v>5245</v>
      </c>
      <c r="F272" s="265" t="s">
        <v>5750</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5615</v>
      </c>
      <c r="B273" s="257" t="s">
        <v>5747</v>
      </c>
      <c r="C273" s="258" t="s">
        <v>5765</v>
      </c>
      <c r="D273" s="261" t="s">
        <v>5766</v>
      </c>
      <c r="E273" s="262" t="s">
        <v>5245</v>
      </c>
      <c r="F273" s="265" t="s">
        <v>5750</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5767</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5767</v>
      </c>
      <c r="B275" s="256" t="s">
        <v>5768</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5767</v>
      </c>
      <c r="B276" s="257" t="s">
        <v>5768</v>
      </c>
      <c r="C276" s="258" t="s">
        <v>5769</v>
      </c>
      <c r="D276" s="261" t="s">
        <v>5770</v>
      </c>
      <c r="E276" s="262" t="s">
        <v>5216</v>
      </c>
      <c r="F276" s="265" t="s">
        <v>5771</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5767</v>
      </c>
      <c r="B277" s="257" t="s">
        <v>5768</v>
      </c>
      <c r="C277" s="258" t="s">
        <v>5772</v>
      </c>
      <c r="D277" s="261" t="s">
        <v>5773</v>
      </c>
      <c r="E277" s="262" t="s">
        <v>5216</v>
      </c>
      <c r="F277" s="265" t="s">
        <v>5771</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5767</v>
      </c>
      <c r="B278" s="257" t="s">
        <v>5768</v>
      </c>
      <c r="C278" s="258" t="s">
        <v>5774</v>
      </c>
      <c r="D278" s="261" t="s">
        <v>5775</v>
      </c>
      <c r="E278" s="262" t="s">
        <v>5216</v>
      </c>
      <c r="F278" s="265" t="s">
        <v>5771</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5767</v>
      </c>
      <c r="B279" s="257" t="s">
        <v>5768</v>
      </c>
      <c r="C279" s="258" t="s">
        <v>5776</v>
      </c>
      <c r="D279" s="261" t="s">
        <v>5777</v>
      </c>
      <c r="E279" s="262" t="s">
        <v>5216</v>
      </c>
      <c r="F279" s="265" t="s">
        <v>5771</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5767</v>
      </c>
      <c r="B280" s="257" t="s">
        <v>5768</v>
      </c>
      <c r="C280" s="258" t="s">
        <v>5778</v>
      </c>
      <c r="D280" s="261" t="s">
        <v>5779</v>
      </c>
      <c r="E280" s="262" t="s">
        <v>5216</v>
      </c>
      <c r="F280" s="265" t="s">
        <v>5771</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5767</v>
      </c>
      <c r="B281" s="257" t="s">
        <v>5768</v>
      </c>
      <c r="C281" s="258" t="s">
        <v>5780</v>
      </c>
      <c r="D281" s="261" t="s">
        <v>5781</v>
      </c>
      <c r="E281" s="262" t="s">
        <v>5216</v>
      </c>
      <c r="F281" s="265" t="s">
        <v>5771</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5767</v>
      </c>
      <c r="B282" s="257" t="s">
        <v>5768</v>
      </c>
      <c r="C282" s="258" t="s">
        <v>5782</v>
      </c>
      <c r="D282" s="261" t="s">
        <v>5783</v>
      </c>
      <c r="E282" s="262" t="s">
        <v>5216</v>
      </c>
      <c r="F282" s="265" t="s">
        <v>5771</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5767</v>
      </c>
      <c r="B283" s="257" t="s">
        <v>5768</v>
      </c>
      <c r="C283" s="258" t="s">
        <v>5784</v>
      </c>
      <c r="D283" s="261" t="s">
        <v>5785</v>
      </c>
      <c r="E283" s="262" t="s">
        <v>5312</v>
      </c>
      <c r="F283" s="265" t="s">
        <v>5786</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5767</v>
      </c>
      <c r="B284" s="257" t="s">
        <v>5768</v>
      </c>
      <c r="C284" s="258" t="s">
        <v>5787</v>
      </c>
      <c r="D284" s="261" t="s">
        <v>5788</v>
      </c>
      <c r="E284" s="262" t="s">
        <v>5312</v>
      </c>
      <c r="F284" s="265" t="s">
        <v>5786</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5767</v>
      </c>
      <c r="B285" s="257" t="s">
        <v>5768</v>
      </c>
      <c r="C285" s="258" t="s">
        <v>5789</v>
      </c>
      <c r="D285" s="261" t="s">
        <v>5790</v>
      </c>
      <c r="E285" s="262" t="s">
        <v>5216</v>
      </c>
      <c r="F285" s="265" t="s">
        <v>5786</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5767</v>
      </c>
      <c r="B286" s="257" t="s">
        <v>5768</v>
      </c>
      <c r="C286" s="258" t="s">
        <v>5791</v>
      </c>
      <c r="D286" s="261" t="s">
        <v>5792</v>
      </c>
      <c r="E286" s="262" t="s">
        <v>5245</v>
      </c>
      <c r="F286" s="265" t="s">
        <v>5786</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5767</v>
      </c>
      <c r="B287" s="257" t="s">
        <v>5768</v>
      </c>
      <c r="C287" s="258" t="s">
        <v>5793</v>
      </c>
      <c r="D287" s="261" t="s">
        <v>5794</v>
      </c>
      <c r="E287" s="262" t="s">
        <v>5245</v>
      </c>
      <c r="F287" s="265" t="s">
        <v>5786</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5767</v>
      </c>
      <c r="B288" s="257" t="s">
        <v>5768</v>
      </c>
      <c r="C288" s="258" t="s">
        <v>5795</v>
      </c>
      <c r="D288" s="261" t="s">
        <v>5796</v>
      </c>
      <c r="E288" s="262" t="s">
        <v>5245</v>
      </c>
      <c r="F288" s="265" t="s">
        <v>5786</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5767</v>
      </c>
      <c r="B289" s="257" t="s">
        <v>5768</v>
      </c>
      <c r="C289" s="258" t="s">
        <v>5797</v>
      </c>
      <c r="D289" s="261" t="s">
        <v>5798</v>
      </c>
      <c r="E289" s="262" t="s">
        <v>5245</v>
      </c>
      <c r="F289" s="265" t="s">
        <v>5786</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5767</v>
      </c>
      <c r="B290" s="257" t="s">
        <v>5768</v>
      </c>
      <c r="C290" s="258" t="s">
        <v>5799</v>
      </c>
      <c r="D290" s="261" t="s">
        <v>5800</v>
      </c>
      <c r="E290" s="262" t="s">
        <v>5216</v>
      </c>
      <c r="F290" s="265" t="s">
        <v>5786</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5767</v>
      </c>
      <c r="B291" s="257" t="s">
        <v>5768</v>
      </c>
      <c r="C291" s="258" t="s">
        <v>5801</v>
      </c>
      <c r="D291" s="261" t="s">
        <v>5802</v>
      </c>
      <c r="E291" s="262" t="s">
        <v>5245</v>
      </c>
      <c r="F291" s="265" t="s">
        <v>5803</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5767</v>
      </c>
      <c r="B292" s="257" t="s">
        <v>5768</v>
      </c>
      <c r="C292" s="258" t="s">
        <v>5804</v>
      </c>
      <c r="D292" s="261" t="s">
        <v>5805</v>
      </c>
      <c r="E292" s="262" t="s">
        <v>5245</v>
      </c>
      <c r="F292" s="265" t="s">
        <v>5803</v>
      </c>
      <c r="G292" s="268">
        <f>IF(COUNTIF(H292:AU292,"&lt;&gt;")=0,"",SUMPRODUCT(((Recommendations[ImplStatus]="Implemented")+(Recommendations[ImplStatus]="Compensated"))*ISNUMBER(MATCH(Recommendations[Id],H292:AU292,0)))/COUNTIF(H292:AU292,"&lt;&gt;"))</f>
        <v>0</v>
      </c>
      <c r="H292" s="269" t="s">
        <v>48</v>
      </c>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5767</v>
      </c>
      <c r="B293" s="257" t="s">
        <v>5768</v>
      </c>
      <c r="C293" s="258" t="s">
        <v>5806</v>
      </c>
      <c r="D293" s="261" t="s">
        <v>5807</v>
      </c>
      <c r="E293" s="262" t="s">
        <v>5495</v>
      </c>
      <c r="F293" s="265" t="s">
        <v>5786</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5767</v>
      </c>
      <c r="B294" s="257" t="s">
        <v>5768</v>
      </c>
      <c r="C294" s="258" t="s">
        <v>5808</v>
      </c>
      <c r="D294" s="261" t="s">
        <v>5809</v>
      </c>
      <c r="E294" s="262" t="s">
        <v>5495</v>
      </c>
      <c r="F294" s="265" t="s">
        <v>5786</v>
      </c>
      <c r="G294" s="268">
        <f>IF(COUNTIF(H294:AU294,"&lt;&gt;")=0,"",SUMPRODUCT(((Recommendations[ImplStatus]="Implemented")+(Recommendations[ImplStatus]="Compensated"))*ISNUMBER(MATCH(Recommendations[Id],H294:AU294,0)))/COUNTIF(H294:AU294,"&lt;&gt;"))</f>
        <v>0</v>
      </c>
      <c r="H294" s="269" t="s">
        <v>458</v>
      </c>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5767</v>
      </c>
      <c r="B295" s="257" t="s">
        <v>5768</v>
      </c>
      <c r="C295" s="258" t="s">
        <v>5810</v>
      </c>
      <c r="D295" s="261" t="s">
        <v>5811</v>
      </c>
      <c r="E295" s="262" t="s">
        <v>5312</v>
      </c>
      <c r="F295" s="265" t="s">
        <v>5786</v>
      </c>
      <c r="G295" s="268">
        <f>IF(COUNTIF(H295:AU295,"&lt;&gt;")=0,"",SUMPRODUCT(((Recommendations[ImplStatus]="Implemented")+(Recommendations[ImplStatus]="Compensated"))*ISNUMBER(MATCH(Recommendations[Id],H295:AU295,0)))/COUNTIF(H295:AU295,"&lt;&gt;"))</f>
        <v>0</v>
      </c>
      <c r="H295" s="269" t="s">
        <v>59</v>
      </c>
      <c r="I295" s="269" t="s">
        <v>65</v>
      </c>
      <c r="J295" s="269" t="s">
        <v>71</v>
      </c>
      <c r="K295" s="269" t="s">
        <v>76</v>
      </c>
      <c r="L295" s="269" t="s">
        <v>81</v>
      </c>
      <c r="M295" s="269" t="s">
        <v>87</v>
      </c>
      <c r="N295" s="269" t="s">
        <v>93</v>
      </c>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5767</v>
      </c>
      <c r="B296" s="257" t="s">
        <v>5768</v>
      </c>
      <c r="C296" s="258" t="s">
        <v>5812</v>
      </c>
      <c r="D296" s="261" t="s">
        <v>5813</v>
      </c>
      <c r="E296" s="262" t="s">
        <v>5312</v>
      </c>
      <c r="F296" s="265" t="s">
        <v>5786</v>
      </c>
      <c r="G296" s="268">
        <f>IF(COUNTIF(H296:AU296,"&lt;&gt;")=0,"",SUMPRODUCT(((Recommendations[ImplStatus]="Implemented")+(Recommendations[ImplStatus]="Compensated"))*ISNUMBER(MATCH(Recommendations[Id],H296:AU296,0)))/COUNTIF(H296:AU296,"&lt;&gt;"))</f>
        <v>0</v>
      </c>
      <c r="H296" s="269" t="s">
        <v>59</v>
      </c>
      <c r="I296" s="269" t="s">
        <v>65</v>
      </c>
      <c r="J296" s="269" t="s">
        <v>71</v>
      </c>
      <c r="K296" s="269" t="s">
        <v>76</v>
      </c>
      <c r="L296" s="269" t="s">
        <v>81</v>
      </c>
      <c r="M296" s="269" t="s">
        <v>87</v>
      </c>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5767</v>
      </c>
      <c r="B297" s="257" t="s">
        <v>5768</v>
      </c>
      <c r="C297" s="258" t="s">
        <v>5814</v>
      </c>
      <c r="D297" s="261" t="s">
        <v>5815</v>
      </c>
      <c r="E297" s="262" t="s">
        <v>5216</v>
      </c>
      <c r="F297" s="265" t="s">
        <v>5786</v>
      </c>
      <c r="G297" s="268">
        <f>IF(COUNTIF(H297:AU297,"&lt;&gt;")=0,"",SUMPRODUCT(((Recommendations[ImplStatus]="Implemented")+(Recommendations[ImplStatus]="Compensated"))*ISNUMBER(MATCH(Recommendations[Id],H297:AU297,0)))/COUNTIF(H297:AU297,"&lt;&gt;"))</f>
        <v>0</v>
      </c>
      <c r="H297" s="269" t="s">
        <v>99</v>
      </c>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5767</v>
      </c>
      <c r="B298" s="257" t="s">
        <v>5768</v>
      </c>
      <c r="C298" s="258" t="s">
        <v>5816</v>
      </c>
      <c r="D298" s="261" t="s">
        <v>5817</v>
      </c>
      <c r="E298" s="262" t="s">
        <v>5312</v>
      </c>
      <c r="F298" s="265" t="s">
        <v>5786</v>
      </c>
      <c r="G298" s="268">
        <f>IF(COUNTIF(H298:AU298,"&lt;&gt;")=0,"",SUMPRODUCT(((Recommendations[ImplStatus]="Implemented")+(Recommendations[ImplStatus]="Compensated"))*ISNUMBER(MATCH(Recommendations[Id],H298:AU298,0)))/COUNTIF(H298:AU298,"&lt;&gt;"))</f>
        <v>0</v>
      </c>
      <c r="H298" s="269" t="s">
        <v>41</v>
      </c>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5767</v>
      </c>
      <c r="B299" s="257" t="s">
        <v>5768</v>
      </c>
      <c r="C299" s="258" t="s">
        <v>5818</v>
      </c>
      <c r="D299" s="261" t="s">
        <v>5819</v>
      </c>
      <c r="E299" s="262" t="s">
        <v>5245</v>
      </c>
      <c r="F299" s="265" t="s">
        <v>5786</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5767</v>
      </c>
      <c r="B300" s="257" t="s">
        <v>5768</v>
      </c>
      <c r="C300" s="258" t="s">
        <v>5820</v>
      </c>
      <c r="D300" s="261" t="s">
        <v>5821</v>
      </c>
      <c r="E300" s="262" t="s">
        <v>5312</v>
      </c>
      <c r="F300" s="265" t="s">
        <v>5786</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5767</v>
      </c>
      <c r="B301" s="257" t="s">
        <v>5768</v>
      </c>
      <c r="C301" s="258" t="s">
        <v>5822</v>
      </c>
      <c r="D301" s="261" t="s">
        <v>5823</v>
      </c>
      <c r="E301" s="262" t="s">
        <v>5360</v>
      </c>
      <c r="F301" s="265" t="s">
        <v>5786</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5767</v>
      </c>
      <c r="B302" s="257" t="s">
        <v>5768</v>
      </c>
      <c r="C302" s="258" t="s">
        <v>5824</v>
      </c>
      <c r="D302" s="261" t="s">
        <v>5825</v>
      </c>
      <c r="E302" s="262" t="s">
        <v>5360</v>
      </c>
      <c r="F302" s="265" t="s">
        <v>5786</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5767</v>
      </c>
      <c r="B303" s="256" t="s">
        <v>1582</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5767</v>
      </c>
      <c r="B304" s="257" t="s">
        <v>1582</v>
      </c>
      <c r="C304" s="258" t="s">
        <v>5826</v>
      </c>
      <c r="D304" s="261" t="s">
        <v>5827</v>
      </c>
      <c r="E304" s="262" t="s">
        <v>5216</v>
      </c>
      <c r="F304" s="265" t="s">
        <v>5828</v>
      </c>
      <c r="G304" s="268">
        <f>IF(COUNTIF(H304:AU304,"&lt;&gt;")=0,"",SUMPRODUCT(((Recommendations[ImplStatus]="Implemented")+(Recommendations[ImplStatus]="Compensated"))*ISNUMBER(MATCH(Recommendations[Id],H304:AU304,0)))/COUNTIF(H304:AU304,"&lt;&gt;"))</f>
        <v>0</v>
      </c>
      <c r="H304" s="269" t="s">
        <v>18</v>
      </c>
      <c r="I304" s="269" t="s">
        <v>29</v>
      </c>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5767</v>
      </c>
      <c r="B305" s="257" t="s">
        <v>1582</v>
      </c>
      <c r="C305" s="258" t="s">
        <v>5829</v>
      </c>
      <c r="D305" s="261" t="s">
        <v>5830</v>
      </c>
      <c r="E305" s="262" t="s">
        <v>5216</v>
      </c>
      <c r="F305" s="265" t="s">
        <v>5828</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5767</v>
      </c>
      <c r="B306" s="257" t="s">
        <v>1582</v>
      </c>
      <c r="C306" s="258" t="s">
        <v>5831</v>
      </c>
      <c r="D306" s="261" t="s">
        <v>5832</v>
      </c>
      <c r="E306" s="262" t="s">
        <v>5216</v>
      </c>
      <c r="F306" s="265" t="s">
        <v>5828</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5767</v>
      </c>
      <c r="B307" s="257" t="s">
        <v>1582</v>
      </c>
      <c r="C307" s="258" t="s">
        <v>5833</v>
      </c>
      <c r="D307" s="261" t="s">
        <v>5834</v>
      </c>
      <c r="E307" s="262" t="s">
        <v>5216</v>
      </c>
      <c r="F307" s="265" t="s">
        <v>5828</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5767</v>
      </c>
      <c r="B308" s="257" t="s">
        <v>1582</v>
      </c>
      <c r="C308" s="258" t="s">
        <v>5835</v>
      </c>
      <c r="D308" s="261" t="s">
        <v>5836</v>
      </c>
      <c r="E308" s="262" t="s">
        <v>5312</v>
      </c>
      <c r="F308" s="265" t="s">
        <v>5828</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5767</v>
      </c>
      <c r="B309" s="257" t="s">
        <v>1582</v>
      </c>
      <c r="C309" s="258" t="s">
        <v>5837</v>
      </c>
      <c r="D309" s="261" t="s">
        <v>5838</v>
      </c>
      <c r="E309" s="262" t="s">
        <v>5312</v>
      </c>
      <c r="F309" s="265" t="s">
        <v>5828</v>
      </c>
      <c r="G309" s="268">
        <f>IF(COUNTIF(H309:AU309,"&lt;&gt;")=0,"",SUMPRODUCT(((Recommendations[ImplStatus]="Implemented")+(Recommendations[ImplStatus]="Compensated"))*ISNUMBER(MATCH(Recommendations[Id],H309:AU309,0)))/COUNTIF(H309:AU309,"&lt;&gt;"))</f>
        <v>0</v>
      </c>
      <c r="H309" s="269" t="s">
        <v>18</v>
      </c>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5767</v>
      </c>
      <c r="B310" s="257" t="s">
        <v>1582</v>
      </c>
      <c r="C310" s="258" t="s">
        <v>5839</v>
      </c>
      <c r="D310" s="261" t="s">
        <v>5840</v>
      </c>
      <c r="E310" s="262" t="s">
        <v>5312</v>
      </c>
      <c r="F310" s="265" t="s">
        <v>5828</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5767</v>
      </c>
      <c r="B311" s="257" t="s">
        <v>1582</v>
      </c>
      <c r="C311" s="258" t="s">
        <v>5841</v>
      </c>
      <c r="D311" s="261" t="s">
        <v>5842</v>
      </c>
      <c r="E311" s="262" t="s">
        <v>5312</v>
      </c>
      <c r="F311" s="265" t="s">
        <v>5828</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5767</v>
      </c>
      <c r="B312" s="257" t="s">
        <v>1582</v>
      </c>
      <c r="C312" s="258" t="s">
        <v>5843</v>
      </c>
      <c r="D312" s="261" t="s">
        <v>5844</v>
      </c>
      <c r="E312" s="262" t="s">
        <v>5312</v>
      </c>
      <c r="F312" s="265" t="s">
        <v>5828</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5767</v>
      </c>
      <c r="B313" s="257" t="s">
        <v>1582</v>
      </c>
      <c r="C313" s="258" t="s">
        <v>5845</v>
      </c>
      <c r="D313" s="261" t="s">
        <v>5846</v>
      </c>
      <c r="E313" s="262" t="s">
        <v>5245</v>
      </c>
      <c r="F313" s="265" t="s">
        <v>5828</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5767</v>
      </c>
      <c r="B314" s="257" t="s">
        <v>1582</v>
      </c>
      <c r="C314" s="258" t="s">
        <v>5847</v>
      </c>
      <c r="D314" s="261" t="s">
        <v>5848</v>
      </c>
      <c r="E314" s="262" t="s">
        <v>5245</v>
      </c>
      <c r="F314" s="265" t="s">
        <v>5828</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5767</v>
      </c>
      <c r="B315" s="257" t="s">
        <v>1582</v>
      </c>
      <c r="C315" s="258" t="s">
        <v>5849</v>
      </c>
      <c r="D315" s="261" t="s">
        <v>5850</v>
      </c>
      <c r="E315" s="262" t="s">
        <v>5245</v>
      </c>
      <c r="F315" s="265" t="s">
        <v>5828</v>
      </c>
      <c r="G315" s="268">
        <f>IF(COUNTIF(H315:AU315,"&lt;&gt;")=0,"",SUMPRODUCT(((Recommendations[ImplStatus]="Implemented")+(Recommendations[ImplStatus]="Compensated"))*ISNUMBER(MATCH(Recommendations[Id],H315:AU315,0)))/COUNTIF(H315:AU315,"&lt;&gt;"))</f>
        <v>0</v>
      </c>
      <c r="H315" s="269" t="s">
        <v>29</v>
      </c>
      <c r="I315" s="269" t="s">
        <v>54</v>
      </c>
      <c r="J315" s="269" t="s">
        <v>342</v>
      </c>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5767</v>
      </c>
      <c r="B316" s="257" t="s">
        <v>1582</v>
      </c>
      <c r="C316" s="258" t="s">
        <v>5851</v>
      </c>
      <c r="D316" s="261" t="s">
        <v>5852</v>
      </c>
      <c r="E316" s="262" t="s">
        <v>5245</v>
      </c>
      <c r="F316" s="265" t="s">
        <v>5828</v>
      </c>
      <c r="G316" s="268">
        <f>IF(COUNTIF(H316:AU316,"&lt;&gt;")=0,"",SUMPRODUCT(((Recommendations[ImplStatus]="Implemented")+(Recommendations[ImplStatus]="Compensated"))*ISNUMBER(MATCH(Recommendations[Id],H316:AU316,0)))/COUNTIF(H316:AU316,"&lt;&gt;"))</f>
        <v>0</v>
      </c>
      <c r="H316" s="269" t="s">
        <v>54</v>
      </c>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5767</v>
      </c>
      <c r="B317" s="257" t="s">
        <v>1582</v>
      </c>
      <c r="C317" s="258" t="s">
        <v>5853</v>
      </c>
      <c r="D317" s="261" t="s">
        <v>5854</v>
      </c>
      <c r="E317" s="262" t="s">
        <v>5312</v>
      </c>
      <c r="F317" s="265" t="s">
        <v>5786</v>
      </c>
      <c r="G317" s="268">
        <f>IF(COUNTIF(H317:AU317,"&lt;&gt;")=0,"",SUMPRODUCT(((Recommendations[ImplStatus]="Implemented")+(Recommendations[ImplStatus]="Compensated"))*ISNUMBER(MATCH(Recommendations[Id],H317:AU317,0)))/COUNTIF(H317:AU317,"&lt;&gt;"))</f>
        <v>0</v>
      </c>
      <c r="H317" s="269" t="s">
        <v>36</v>
      </c>
      <c r="I317" s="269" t="s">
        <v>41</v>
      </c>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5767</v>
      </c>
      <c r="B318" s="257" t="s">
        <v>1582</v>
      </c>
      <c r="C318" s="258" t="s">
        <v>5855</v>
      </c>
      <c r="D318" s="261" t="s">
        <v>5856</v>
      </c>
      <c r="E318" s="262" t="s">
        <v>5360</v>
      </c>
      <c r="F318" s="265" t="s">
        <v>5786</v>
      </c>
      <c r="G318" s="268">
        <f>IF(COUNTIF(H318:AU318,"&lt;&gt;")=0,"",SUMPRODUCT(((Recommendations[ImplStatus]="Implemented")+(Recommendations[ImplStatus]="Compensated"))*ISNUMBER(MATCH(Recommendations[Id],H318:AU318,0)))/COUNTIF(H318:AU318,"&lt;&gt;"))</f>
        <v>0</v>
      </c>
      <c r="H318" s="269" t="s">
        <v>215</v>
      </c>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5767</v>
      </c>
      <c r="B319" s="257" t="s">
        <v>1582</v>
      </c>
      <c r="C319" s="258" t="s">
        <v>5857</v>
      </c>
      <c r="D319" s="261" t="s">
        <v>5858</v>
      </c>
      <c r="E319" s="262" t="s">
        <v>5360</v>
      </c>
      <c r="F319" s="265" t="s">
        <v>5786</v>
      </c>
      <c r="G319" s="268">
        <f>IF(COUNTIF(H319:AU319,"&lt;&gt;")=0,"",SUMPRODUCT(((Recommendations[ImplStatus]="Implemented")+(Recommendations[ImplStatus]="Compensated"))*ISNUMBER(MATCH(Recommendations[Id],H319:AU319,0)))/COUNTIF(H319:AU319,"&lt;&gt;"))</f>
        <v>0</v>
      </c>
      <c r="H319" s="269" t="s">
        <v>99</v>
      </c>
      <c r="I319" s="269" t="s">
        <v>210</v>
      </c>
      <c r="J319" s="269" t="s">
        <v>220</v>
      </c>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5767</v>
      </c>
      <c r="B320" s="256" t="s">
        <v>5859</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5767</v>
      </c>
      <c r="B321" s="257" t="s">
        <v>5859</v>
      </c>
      <c r="C321" s="258" t="s">
        <v>5860</v>
      </c>
      <c r="D321" s="261" t="s">
        <v>5861</v>
      </c>
      <c r="E321" s="262" t="s">
        <v>5245</v>
      </c>
      <c r="F321" s="265" t="s">
        <v>5862</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5767</v>
      </c>
      <c r="B322" s="257" t="s">
        <v>5859</v>
      </c>
      <c r="C322" s="258" t="s">
        <v>5863</v>
      </c>
      <c r="D322" s="261" t="s">
        <v>5864</v>
      </c>
      <c r="E322" s="262" t="s">
        <v>5245</v>
      </c>
      <c r="F322" s="265" t="s">
        <v>5862</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5767</v>
      </c>
      <c r="B323" s="257" t="s">
        <v>5859</v>
      </c>
      <c r="C323" s="258" t="s">
        <v>5865</v>
      </c>
      <c r="D323" s="261" t="s">
        <v>5866</v>
      </c>
      <c r="E323" s="262" t="s">
        <v>5245</v>
      </c>
      <c r="F323" s="265" t="s">
        <v>5862</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5767</v>
      </c>
      <c r="B324" s="257" t="s">
        <v>5859</v>
      </c>
      <c r="C324" s="258" t="s">
        <v>5867</v>
      </c>
      <c r="D324" s="261" t="s">
        <v>5868</v>
      </c>
      <c r="E324" s="262" t="s">
        <v>5245</v>
      </c>
      <c r="F324" s="265" t="s">
        <v>5862</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5767</v>
      </c>
      <c r="B325" s="257" t="s">
        <v>5859</v>
      </c>
      <c r="C325" s="258" t="s">
        <v>5869</v>
      </c>
      <c r="D325" s="261" t="s">
        <v>5870</v>
      </c>
      <c r="E325" s="262" t="s">
        <v>5245</v>
      </c>
      <c r="F325" s="265" t="s">
        <v>5862</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5767</v>
      </c>
      <c r="B326" s="257" t="s">
        <v>5859</v>
      </c>
      <c r="C326" s="258" t="s">
        <v>5871</v>
      </c>
      <c r="D326" s="261" t="s">
        <v>5872</v>
      </c>
      <c r="E326" s="262" t="s">
        <v>5245</v>
      </c>
      <c r="F326" s="265" t="s">
        <v>5862</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5767</v>
      </c>
      <c r="B327" s="257" t="s">
        <v>5859</v>
      </c>
      <c r="C327" s="258" t="s">
        <v>5873</v>
      </c>
      <c r="D327" s="261" t="s">
        <v>5874</v>
      </c>
      <c r="E327" s="262" t="s">
        <v>5245</v>
      </c>
      <c r="F327" s="265" t="s">
        <v>5862</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5767</v>
      </c>
      <c r="B328" s="257" t="s">
        <v>5859</v>
      </c>
      <c r="C328" s="258" t="s">
        <v>5875</v>
      </c>
      <c r="D328" s="261" t="s">
        <v>5876</v>
      </c>
      <c r="E328" s="262" t="s">
        <v>5245</v>
      </c>
      <c r="F328" s="265" t="s">
        <v>5862</v>
      </c>
      <c r="G328" s="268">
        <f>IF(COUNTIF(H328:AU328,"&lt;&gt;")=0,"",SUMPRODUCT(((Recommendations[ImplStatus]="Implemented")+(Recommendations[ImplStatus]="Compensated"))*ISNUMBER(MATCH(Recommendations[Id],H328:AU328,0)))/COUNTIF(H328:AU328,"&lt;&gt;"))</f>
        <v>0</v>
      </c>
      <c r="H328" s="269" t="s">
        <v>317</v>
      </c>
      <c r="I328" s="269" t="s">
        <v>324</v>
      </c>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5767</v>
      </c>
      <c r="B329" s="257" t="s">
        <v>5859</v>
      </c>
      <c r="C329" s="258" t="s">
        <v>5877</v>
      </c>
      <c r="D329" s="261" t="s">
        <v>5878</v>
      </c>
      <c r="E329" s="262" t="s">
        <v>5245</v>
      </c>
      <c r="F329" s="265" t="s">
        <v>5862</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5767</v>
      </c>
      <c r="B330" s="257" t="s">
        <v>5859</v>
      </c>
      <c r="C330" s="258" t="s">
        <v>5879</v>
      </c>
      <c r="D330" s="261" t="s">
        <v>5880</v>
      </c>
      <c r="E330" s="262" t="s">
        <v>5245</v>
      </c>
      <c r="F330" s="265" t="s">
        <v>5862</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5767</v>
      </c>
      <c r="B331" s="257" t="s">
        <v>5859</v>
      </c>
      <c r="C331" s="258" t="s">
        <v>5881</v>
      </c>
      <c r="D331" s="261" t="s">
        <v>5882</v>
      </c>
      <c r="E331" s="262" t="s">
        <v>5245</v>
      </c>
      <c r="F331" s="265" t="s">
        <v>5862</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5767</v>
      </c>
      <c r="B332" s="257" t="s">
        <v>5859</v>
      </c>
      <c r="C332" s="258" t="s">
        <v>5883</v>
      </c>
      <c r="D332" s="261" t="s">
        <v>5884</v>
      </c>
      <c r="E332" s="262" t="s">
        <v>5245</v>
      </c>
      <c r="F332" s="265" t="s">
        <v>5862</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5767</v>
      </c>
      <c r="B333" s="257" t="s">
        <v>5859</v>
      </c>
      <c r="C333" s="258" t="s">
        <v>5885</v>
      </c>
      <c r="D333" s="261" t="s">
        <v>5886</v>
      </c>
      <c r="E333" s="262" t="s">
        <v>5245</v>
      </c>
      <c r="F333" s="265" t="s">
        <v>5862</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5767</v>
      </c>
      <c r="B334" s="257" t="s">
        <v>5859</v>
      </c>
      <c r="C334" s="258" t="s">
        <v>5887</v>
      </c>
      <c r="D334" s="261" t="s">
        <v>5888</v>
      </c>
      <c r="E334" s="262" t="s">
        <v>5245</v>
      </c>
      <c r="F334" s="265" t="s">
        <v>5862</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5767</v>
      </c>
      <c r="B335" s="257" t="s">
        <v>5859</v>
      </c>
      <c r="C335" s="258" t="s">
        <v>5889</v>
      </c>
      <c r="D335" s="261" t="s">
        <v>5890</v>
      </c>
      <c r="E335" s="262" t="s">
        <v>5245</v>
      </c>
      <c r="F335" s="265" t="s">
        <v>5862</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5767</v>
      </c>
      <c r="B336" s="257" t="s">
        <v>5859</v>
      </c>
      <c r="C336" s="258" t="s">
        <v>5891</v>
      </c>
      <c r="D336" s="261" t="s">
        <v>5892</v>
      </c>
      <c r="E336" s="262" t="s">
        <v>5360</v>
      </c>
      <c r="F336" s="265" t="s">
        <v>5862</v>
      </c>
      <c r="G336" s="268">
        <f>IF(COUNTIF(H336:AU336,"&lt;&gt;")=0,"",SUMPRODUCT(((Recommendations[ImplStatus]="Implemented")+(Recommendations[ImplStatus]="Compensated"))*ISNUMBER(MATCH(Recommendations[Id],H336:AU336,0)))/COUNTIF(H336:AU336,"&lt;&gt;"))</f>
        <v>0</v>
      </c>
      <c r="H336" s="269" t="s">
        <v>330</v>
      </c>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5767</v>
      </c>
      <c r="B337" s="257" t="s">
        <v>5859</v>
      </c>
      <c r="C337" s="258" t="s">
        <v>5893</v>
      </c>
      <c r="D337" s="261" t="s">
        <v>5894</v>
      </c>
      <c r="E337" s="262" t="s">
        <v>5360</v>
      </c>
      <c r="F337" s="265" t="s">
        <v>5862</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5767</v>
      </c>
      <c r="B338" s="257" t="s">
        <v>5859</v>
      </c>
      <c r="C338" s="258" t="s">
        <v>5895</v>
      </c>
      <c r="D338" s="261" t="s">
        <v>5896</v>
      </c>
      <c r="E338" s="262" t="s">
        <v>5245</v>
      </c>
      <c r="F338" s="265" t="s">
        <v>5862</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5767</v>
      </c>
      <c r="B339" s="257" t="s">
        <v>5859</v>
      </c>
      <c r="C339" s="258" t="s">
        <v>5897</v>
      </c>
      <c r="D339" s="261" t="s">
        <v>5898</v>
      </c>
      <c r="E339" s="262" t="s">
        <v>5245</v>
      </c>
      <c r="F339" s="265" t="s">
        <v>5862</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5767</v>
      </c>
      <c r="B340" s="256" t="s">
        <v>5899</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5767</v>
      </c>
      <c r="B341" s="257" t="s">
        <v>5899</v>
      </c>
      <c r="C341" s="258" t="s">
        <v>5900</v>
      </c>
      <c r="D341" s="261" t="s">
        <v>5901</v>
      </c>
      <c r="E341" s="262" t="s">
        <v>5216</v>
      </c>
      <c r="F341" s="265" t="s">
        <v>5786</v>
      </c>
      <c r="G341" s="268">
        <f>IF(COUNTIF(H341:AU341,"&lt;&gt;")=0,"",SUMPRODUCT(((Recommendations[ImplStatus]="Implemented")+(Recommendations[ImplStatus]="Compensated"))*ISNUMBER(MATCH(Recommendations[Id],H341:AU341,0)))/COUNTIF(H341:AU341,"&lt;&gt;"))</f>
        <v>0</v>
      </c>
      <c r="H341" s="269" t="s">
        <v>112</v>
      </c>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5767</v>
      </c>
      <c r="B342" s="257" t="s">
        <v>5899</v>
      </c>
      <c r="C342" s="258" t="s">
        <v>5902</v>
      </c>
      <c r="D342" s="261" t="s">
        <v>5903</v>
      </c>
      <c r="E342" s="262" t="s">
        <v>5216</v>
      </c>
      <c r="F342" s="265" t="s">
        <v>5786</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5767</v>
      </c>
      <c r="B343" s="257" t="s">
        <v>5899</v>
      </c>
      <c r="C343" s="258" t="s">
        <v>5904</v>
      </c>
      <c r="D343" s="261" t="s">
        <v>5905</v>
      </c>
      <c r="E343" s="262" t="s">
        <v>5312</v>
      </c>
      <c r="F343" s="265" t="s">
        <v>5906</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5767</v>
      </c>
      <c r="B344" s="257" t="s">
        <v>5899</v>
      </c>
      <c r="C344" s="258" t="s">
        <v>5907</v>
      </c>
      <c r="D344" s="261" t="s">
        <v>5908</v>
      </c>
      <c r="E344" s="262" t="s">
        <v>5245</v>
      </c>
      <c r="F344" s="265" t="s">
        <v>5906</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5767</v>
      </c>
      <c r="B345" s="257" t="s">
        <v>5899</v>
      </c>
      <c r="C345" s="258" t="s">
        <v>5909</v>
      </c>
      <c r="D345" s="261" t="s">
        <v>5910</v>
      </c>
      <c r="E345" s="262" t="s">
        <v>5245</v>
      </c>
      <c r="F345" s="265" t="s">
        <v>5906</v>
      </c>
      <c r="G345" s="268">
        <f>IF(COUNTIF(H345:AU345,"&lt;&gt;")=0,"",SUMPRODUCT(((Recommendations[ImplStatus]="Implemented")+(Recommendations[ImplStatus]="Compensated"))*ISNUMBER(MATCH(Recommendations[Id],H345:AU345,0)))/COUNTIF(H345:AU345,"&lt;&gt;"))</f>
        <v>0</v>
      </c>
      <c r="H345" s="269" t="s">
        <v>105</v>
      </c>
      <c r="I345" s="269" t="s">
        <v>112</v>
      </c>
      <c r="J345" s="269" t="s">
        <v>317</v>
      </c>
      <c r="K345" s="269" t="s">
        <v>324</v>
      </c>
      <c r="L345" s="269" t="s">
        <v>354</v>
      </c>
      <c r="M345" s="269" t="s">
        <v>440</v>
      </c>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5767</v>
      </c>
      <c r="B346" s="257" t="s">
        <v>5899</v>
      </c>
      <c r="C346" s="258" t="s">
        <v>5911</v>
      </c>
      <c r="D346" s="261" t="s">
        <v>5912</v>
      </c>
      <c r="E346" s="262" t="s">
        <v>5245</v>
      </c>
      <c r="F346" s="265" t="s">
        <v>5906</v>
      </c>
      <c r="G346" s="268">
        <f>IF(COUNTIF(H346:AU346,"&lt;&gt;")=0,"",SUMPRODUCT(((Recommendations[ImplStatus]="Implemented")+(Recommendations[ImplStatus]="Compensated"))*ISNUMBER(MATCH(Recommendations[Id],H346:AU346,0)))/COUNTIF(H346:AU346,"&lt;&gt;"))</f>
        <v>0</v>
      </c>
      <c r="H346" s="269" t="s">
        <v>105</v>
      </c>
      <c r="I346" s="269" t="s">
        <v>440</v>
      </c>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5767</v>
      </c>
      <c r="B347" s="257" t="s">
        <v>5899</v>
      </c>
      <c r="C347" s="258" t="s">
        <v>5913</v>
      </c>
      <c r="D347" s="261" t="s">
        <v>5914</v>
      </c>
      <c r="E347" s="262" t="s">
        <v>5245</v>
      </c>
      <c r="F347" s="265" t="s">
        <v>5906</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5767</v>
      </c>
      <c r="B348" s="257" t="s">
        <v>5899</v>
      </c>
      <c r="C348" s="258" t="s">
        <v>5915</v>
      </c>
      <c r="D348" s="261" t="s">
        <v>5916</v>
      </c>
      <c r="E348" s="262" t="s">
        <v>5245</v>
      </c>
      <c r="F348" s="265" t="s">
        <v>5906</v>
      </c>
      <c r="G348" s="268">
        <f>IF(COUNTIF(H348:AU348,"&lt;&gt;")=0,"",SUMPRODUCT(((Recommendations[ImplStatus]="Implemented")+(Recommendations[ImplStatus]="Compensated"))*ISNUMBER(MATCH(Recommendations[Id],H348:AU348,0)))/COUNTIF(H348:AU348,"&lt;&gt;"))</f>
        <v>0</v>
      </c>
      <c r="H348" s="269" t="s">
        <v>336</v>
      </c>
      <c r="I348" s="269" t="s">
        <v>348</v>
      </c>
      <c r="J348" s="269" t="s">
        <v>374</v>
      </c>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5767</v>
      </c>
      <c r="B349" s="257" t="s">
        <v>5899</v>
      </c>
      <c r="C349" s="258" t="s">
        <v>5917</v>
      </c>
      <c r="D349" s="261" t="s">
        <v>5918</v>
      </c>
      <c r="E349" s="262" t="s">
        <v>5245</v>
      </c>
      <c r="F349" s="265" t="s">
        <v>5906</v>
      </c>
      <c r="G349" s="268">
        <f>IF(COUNTIF(H349:AU349,"&lt;&gt;")=0,"",SUMPRODUCT(((Recommendations[ImplStatus]="Implemented")+(Recommendations[ImplStatus]="Compensated"))*ISNUMBER(MATCH(Recommendations[Id],H349:AU349,0)))/COUNTIF(H349:AU349,"&lt;&gt;"))</f>
        <v>0</v>
      </c>
      <c r="H349" s="269" t="s">
        <v>279</v>
      </c>
      <c r="I349" s="269" t="s">
        <v>285</v>
      </c>
      <c r="J349" s="269" t="s">
        <v>360</v>
      </c>
      <c r="K349" s="269" t="s">
        <v>367</v>
      </c>
      <c r="L349" s="269" t="s">
        <v>399</v>
      </c>
      <c r="M349" s="269" t="s">
        <v>405</v>
      </c>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5767</v>
      </c>
      <c r="B350" s="257" t="s">
        <v>5899</v>
      </c>
      <c r="C350" s="258" t="s">
        <v>5919</v>
      </c>
      <c r="D350" s="261" t="s">
        <v>5920</v>
      </c>
      <c r="E350" s="262" t="s">
        <v>5216</v>
      </c>
      <c r="F350" s="265" t="s">
        <v>5906</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5767</v>
      </c>
      <c r="B351" s="257" t="s">
        <v>5899</v>
      </c>
      <c r="C351" s="258" t="s">
        <v>5921</v>
      </c>
      <c r="D351" s="261" t="s">
        <v>5922</v>
      </c>
      <c r="E351" s="262" t="s">
        <v>5216</v>
      </c>
      <c r="F351" s="265" t="s">
        <v>5906</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5767</v>
      </c>
      <c r="B352" s="257" t="s">
        <v>5899</v>
      </c>
      <c r="C352" s="258" t="s">
        <v>5923</v>
      </c>
      <c r="D352" s="261" t="s">
        <v>5924</v>
      </c>
      <c r="E352" s="262" t="s">
        <v>5216</v>
      </c>
      <c r="F352" s="265" t="s">
        <v>5906</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5767</v>
      </c>
      <c r="B353" s="257" t="s">
        <v>5899</v>
      </c>
      <c r="C353" s="258" t="s">
        <v>5925</v>
      </c>
      <c r="D353" s="261" t="s">
        <v>5926</v>
      </c>
      <c r="E353" s="262" t="s">
        <v>5312</v>
      </c>
      <c r="F353" s="265" t="s">
        <v>5786</v>
      </c>
      <c r="G353" s="268">
        <f>IF(COUNTIF(H353:AU353,"&lt;&gt;")=0,"",SUMPRODUCT(((Recommendations[ImplStatus]="Implemented")+(Recommendations[ImplStatus]="Compensated"))*ISNUMBER(MATCH(Recommendations[Id],H353:AU353,0)))/COUNTIF(H353:AU353,"&lt;&gt;"))</f>
        <v>0</v>
      </c>
      <c r="H353" s="269" t="s">
        <v>173</v>
      </c>
      <c r="I353" s="269" t="s">
        <v>195</v>
      </c>
      <c r="J353" s="269" t="s">
        <v>230</v>
      </c>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5767</v>
      </c>
      <c r="B354" s="256" t="s">
        <v>5927</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5767</v>
      </c>
      <c r="B355" s="257" t="s">
        <v>5927</v>
      </c>
      <c r="C355" s="258" t="s">
        <v>5928</v>
      </c>
      <c r="D355" s="261" t="s">
        <v>5929</v>
      </c>
      <c r="E355" s="262" t="s">
        <v>5312</v>
      </c>
      <c r="F355" s="265" t="s">
        <v>5930</v>
      </c>
      <c r="G355" s="268" t="str">
        <f>IF(COUNTIF(H355:AU355,"&lt;&gt;")=0,"",SUMPRODUCT(((Recommendations[ImplStatus]="Implemented")+(Recommendations[ImplStatus]="Compensated"))*ISNUMBER(MATCH(Recommendations[Id],H355:AU355,0)))/COUNTIF(H355:AU355,"&lt;&gt;"))</f>
        <v/>
      </c>
      <c r="H355" s="269"/>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5767</v>
      </c>
      <c r="B356" s="257" t="s">
        <v>5927</v>
      </c>
      <c r="C356" s="258" t="s">
        <v>5931</v>
      </c>
      <c r="D356" s="261" t="s">
        <v>5932</v>
      </c>
      <c r="E356" s="262" t="s">
        <v>5312</v>
      </c>
      <c r="F356" s="265" t="s">
        <v>5930</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5767</v>
      </c>
      <c r="B357" s="257" t="s">
        <v>5927</v>
      </c>
      <c r="C357" s="258" t="s">
        <v>5933</v>
      </c>
      <c r="D357" s="261" t="s">
        <v>5934</v>
      </c>
      <c r="E357" s="262" t="s">
        <v>5360</v>
      </c>
      <c r="F357" s="265" t="s">
        <v>5930</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5767</v>
      </c>
      <c r="B358" s="257" t="s">
        <v>5927</v>
      </c>
      <c r="C358" s="258" t="s">
        <v>5935</v>
      </c>
      <c r="D358" s="261" t="s">
        <v>5936</v>
      </c>
      <c r="E358" s="262" t="s">
        <v>5360</v>
      </c>
      <c r="F358" s="265" t="s">
        <v>5930</v>
      </c>
      <c r="G358" s="268">
        <f>IF(COUNTIF(H358:AU358,"&lt;&gt;")=0,"",SUMPRODUCT(((Recommendations[ImplStatus]="Implemented")+(Recommendations[ImplStatus]="Compensated"))*ISNUMBER(MATCH(Recommendations[Id],H358:AU358,0)))/COUNTIF(H358:AU358,"&lt;&gt;"))</f>
        <v>0</v>
      </c>
      <c r="H358" s="269" t="s">
        <v>386</v>
      </c>
      <c r="I358" s="269" t="s">
        <v>411</v>
      </c>
      <c r="J358" s="269" t="s">
        <v>417</v>
      </c>
      <c r="K358" s="269" t="s">
        <v>422</v>
      </c>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5767</v>
      </c>
      <c r="B359" s="257" t="s">
        <v>5927</v>
      </c>
      <c r="C359" s="258" t="s">
        <v>5937</v>
      </c>
      <c r="D359" s="261" t="s">
        <v>5938</v>
      </c>
      <c r="E359" s="262" t="s">
        <v>5360</v>
      </c>
      <c r="F359" s="265" t="s">
        <v>5930</v>
      </c>
      <c r="G359" s="268">
        <f>IF(COUNTIF(H359:AU359,"&lt;&gt;")=0,"",SUMPRODUCT(((Recommendations[ImplStatus]="Implemented")+(Recommendations[ImplStatus]="Compensated"))*ISNUMBER(MATCH(Recommendations[Id],H359:AU359,0)))/COUNTIF(H359:AU359,"&lt;&gt;"))</f>
        <v>0</v>
      </c>
      <c r="H359" s="269" t="s">
        <v>119</v>
      </c>
      <c r="I359" s="269" t="s">
        <v>139</v>
      </c>
      <c r="J359" s="269" t="s">
        <v>150</v>
      </c>
      <c r="K359" s="269" t="s">
        <v>157</v>
      </c>
      <c r="L359" s="269" t="s">
        <v>163</v>
      </c>
      <c r="M359" s="269" t="s">
        <v>330</v>
      </c>
      <c r="N359" s="269" t="s">
        <v>428</v>
      </c>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5767</v>
      </c>
      <c r="B360" s="257" t="s">
        <v>5927</v>
      </c>
      <c r="C360" s="258" t="s">
        <v>5939</v>
      </c>
      <c r="D360" s="261" t="s">
        <v>5940</v>
      </c>
      <c r="E360" s="262" t="s">
        <v>5312</v>
      </c>
      <c r="F360" s="265" t="s">
        <v>5930</v>
      </c>
      <c r="G360" s="268">
        <f>IF(COUNTIF(H360:AU360,"&lt;&gt;")=0,"",SUMPRODUCT(((Recommendations[ImplStatus]="Implemented")+(Recommendations[ImplStatus]="Compensated"))*ISNUMBER(MATCH(Recommendations[Id],H360:AU360,0)))/COUNTIF(H360:AU360,"&lt;&gt;"))</f>
        <v>0</v>
      </c>
      <c r="H360" s="269" t="s">
        <v>119</v>
      </c>
      <c r="I360" s="269" t="s">
        <v>132</v>
      </c>
      <c r="J360" s="269" t="s">
        <v>145</v>
      </c>
      <c r="K360" s="269" t="s">
        <v>168</v>
      </c>
      <c r="L360" s="269" t="s">
        <v>260</v>
      </c>
      <c r="M360" s="269" t="s">
        <v>428</v>
      </c>
      <c r="N360" s="269" t="s">
        <v>434</v>
      </c>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5767</v>
      </c>
      <c r="B361" s="257" t="s">
        <v>5927</v>
      </c>
      <c r="C361" s="258" t="s">
        <v>5941</v>
      </c>
      <c r="D361" s="261" t="s">
        <v>5942</v>
      </c>
      <c r="E361" s="262" t="s">
        <v>5245</v>
      </c>
      <c r="F361" s="265" t="s">
        <v>5930</v>
      </c>
      <c r="G361" s="268">
        <f>IF(COUNTIF(H361:AU361,"&lt;&gt;")=0,"",SUMPRODUCT(((Recommendations[ImplStatus]="Implemented")+(Recommendations[ImplStatus]="Compensated"))*ISNUMBER(MATCH(Recommendations[Id],H361:AU361,0)))/COUNTIF(H361:AU361,"&lt;&gt;"))</f>
        <v>0</v>
      </c>
      <c r="H361" s="269" t="s">
        <v>126</v>
      </c>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5767</v>
      </c>
      <c r="B362" s="257" t="s">
        <v>5927</v>
      </c>
      <c r="C362" s="258" t="s">
        <v>5943</v>
      </c>
      <c r="D362" s="261" t="s">
        <v>5944</v>
      </c>
      <c r="E362" s="262" t="s">
        <v>5360</v>
      </c>
      <c r="F362" s="265" t="s">
        <v>5930</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5767</v>
      </c>
      <c r="B363" s="257" t="s">
        <v>5927</v>
      </c>
      <c r="C363" s="258" t="s">
        <v>5945</v>
      </c>
      <c r="D363" s="261" t="s">
        <v>5946</v>
      </c>
      <c r="E363" s="262" t="s">
        <v>5360</v>
      </c>
      <c r="F363" s="265" t="s">
        <v>5930</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5767</v>
      </c>
      <c r="B364" s="257" t="s">
        <v>5927</v>
      </c>
      <c r="C364" s="258" t="s">
        <v>5947</v>
      </c>
      <c r="D364" s="261" t="s">
        <v>5948</v>
      </c>
      <c r="E364" s="262" t="s">
        <v>5360</v>
      </c>
      <c r="F364" s="265" t="s">
        <v>5930</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5767</v>
      </c>
      <c r="B365" s="257" t="s">
        <v>5927</v>
      </c>
      <c r="C365" s="258" t="s">
        <v>5949</v>
      </c>
      <c r="D365" s="261" t="s">
        <v>5950</v>
      </c>
      <c r="E365" s="262" t="s">
        <v>5360</v>
      </c>
      <c r="F365" s="265" t="s">
        <v>5930</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5767</v>
      </c>
      <c r="B366" s="257" t="s">
        <v>5927</v>
      </c>
      <c r="C366" s="258" t="s">
        <v>5951</v>
      </c>
      <c r="D366" s="261" t="s">
        <v>5952</v>
      </c>
      <c r="E366" s="262" t="s">
        <v>5360</v>
      </c>
      <c r="F366" s="265" t="s">
        <v>5930</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5767</v>
      </c>
      <c r="B367" s="257" t="s">
        <v>5927</v>
      </c>
      <c r="C367" s="258" t="s">
        <v>5953</v>
      </c>
      <c r="D367" s="261" t="s">
        <v>5954</v>
      </c>
      <c r="E367" s="262" t="s">
        <v>5360</v>
      </c>
      <c r="F367" s="265" t="s">
        <v>5930</v>
      </c>
      <c r="G367" s="268">
        <f>IF(COUNTIF(H367:AU367,"&lt;&gt;")=0,"",SUMPRODUCT(((Recommendations[ImplStatus]="Implemented")+(Recommendations[ImplStatus]="Compensated"))*ISNUMBER(MATCH(Recommendations[Id],H367:AU367,0)))/COUNTIF(H367:AU367,"&lt;&gt;"))</f>
        <v>0</v>
      </c>
      <c r="H367" s="269" t="s">
        <v>173</v>
      </c>
      <c r="I367" s="269" t="s">
        <v>179</v>
      </c>
      <c r="J367" s="269" t="s">
        <v>184</v>
      </c>
      <c r="K367" s="269" t="s">
        <v>190</v>
      </c>
      <c r="L367" s="269" t="s">
        <v>195</v>
      </c>
      <c r="M367" s="269" t="s">
        <v>200</v>
      </c>
      <c r="N367" s="269" t="s">
        <v>205</v>
      </c>
      <c r="O367" s="269" t="s">
        <v>210</v>
      </c>
      <c r="P367" s="269" t="s">
        <v>215</v>
      </c>
      <c r="Q367" s="269" t="s">
        <v>220</v>
      </c>
      <c r="R367" s="269" t="s">
        <v>225</v>
      </c>
      <c r="S367" s="269" t="s">
        <v>230</v>
      </c>
      <c r="T367" s="269" t="s">
        <v>235</v>
      </c>
      <c r="U367" s="269" t="s">
        <v>506</v>
      </c>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5767</v>
      </c>
      <c r="B368" s="257" t="s">
        <v>5927</v>
      </c>
      <c r="C368" s="258" t="s">
        <v>5955</v>
      </c>
      <c r="D368" s="261" t="s">
        <v>5956</v>
      </c>
      <c r="E368" s="262" t="s">
        <v>5360</v>
      </c>
      <c r="F368" s="265" t="s">
        <v>5930</v>
      </c>
      <c r="G368" s="268">
        <f>IF(COUNTIF(H368:AU368,"&lt;&gt;")=0,"",SUMPRODUCT(((Recommendations[ImplStatus]="Implemented")+(Recommendations[ImplStatus]="Compensated"))*ISNUMBER(MATCH(Recommendations[Id],H368:AU368,0)))/COUNTIF(H368:AU368,"&lt;&gt;"))</f>
        <v>0</v>
      </c>
      <c r="H368" s="269" t="s">
        <v>240</v>
      </c>
      <c r="I368" s="269" t="s">
        <v>393</v>
      </c>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5767</v>
      </c>
      <c r="B369" s="257" t="s">
        <v>5927</v>
      </c>
      <c r="C369" s="258" t="s">
        <v>5957</v>
      </c>
      <c r="D369" s="261" t="s">
        <v>5958</v>
      </c>
      <c r="E369" s="262" t="s">
        <v>5360</v>
      </c>
      <c r="F369" s="265" t="s">
        <v>5930</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5959</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5959</v>
      </c>
      <c r="B371" s="256" t="s">
        <v>5960</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5959</v>
      </c>
      <c r="B372" s="257" t="s">
        <v>5960</v>
      </c>
      <c r="C372" s="258" t="s">
        <v>5961</v>
      </c>
      <c r="D372" s="261" t="s">
        <v>5962</v>
      </c>
      <c r="E372" s="262" t="s">
        <v>5216</v>
      </c>
      <c r="F372" s="265" t="s">
        <v>5963</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5959</v>
      </c>
      <c r="B373" s="257" t="s">
        <v>5960</v>
      </c>
      <c r="C373" s="258" t="s">
        <v>5964</v>
      </c>
      <c r="D373" s="261" t="s">
        <v>5965</v>
      </c>
      <c r="E373" s="262" t="s">
        <v>5216</v>
      </c>
      <c r="F373" s="265" t="s">
        <v>5966</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5959</v>
      </c>
      <c r="B374" s="257" t="s">
        <v>5960</v>
      </c>
      <c r="C374" s="258" t="s">
        <v>5967</v>
      </c>
      <c r="D374" s="261" t="s">
        <v>5968</v>
      </c>
      <c r="E374" s="262" t="s">
        <v>5245</v>
      </c>
      <c r="F374" s="265" t="s">
        <v>5966</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5959</v>
      </c>
      <c r="B375" s="257" t="s">
        <v>5960</v>
      </c>
      <c r="C375" s="258" t="s">
        <v>5969</v>
      </c>
      <c r="D375" s="261" t="s">
        <v>5970</v>
      </c>
      <c r="E375" s="262" t="s">
        <v>5245</v>
      </c>
      <c r="F375" s="265" t="s">
        <v>5966</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5959</v>
      </c>
      <c r="B376" s="257" t="s">
        <v>5960</v>
      </c>
      <c r="C376" s="258" t="s">
        <v>5971</v>
      </c>
      <c r="D376" s="261" t="s">
        <v>5972</v>
      </c>
      <c r="E376" s="262" t="s">
        <v>5245</v>
      </c>
      <c r="F376" s="265" t="s">
        <v>5828</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5959</v>
      </c>
      <c r="B377" s="257" t="s">
        <v>5960</v>
      </c>
      <c r="C377" s="258" t="s">
        <v>5973</v>
      </c>
      <c r="D377" s="261" t="s">
        <v>5974</v>
      </c>
      <c r="E377" s="262" t="s">
        <v>5312</v>
      </c>
      <c r="F377" s="265" t="s">
        <v>5786</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5959</v>
      </c>
      <c r="B378" s="257" t="s">
        <v>5960</v>
      </c>
      <c r="C378" s="258" t="s">
        <v>5975</v>
      </c>
      <c r="D378" s="261" t="s">
        <v>5976</v>
      </c>
      <c r="E378" s="262" t="s">
        <v>5312</v>
      </c>
      <c r="F378" s="265" t="s">
        <v>5966</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5959</v>
      </c>
      <c r="B379" s="257" t="s">
        <v>5960</v>
      </c>
      <c r="C379" s="258" t="s">
        <v>5977</v>
      </c>
      <c r="D379" s="261" t="s">
        <v>5978</v>
      </c>
      <c r="E379" s="262" t="s">
        <v>5312</v>
      </c>
      <c r="F379" s="265" t="s">
        <v>5963</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5959</v>
      </c>
      <c r="B380" s="257" t="s">
        <v>5960</v>
      </c>
      <c r="C380" s="258" t="s">
        <v>5979</v>
      </c>
      <c r="D380" s="261" t="s">
        <v>5980</v>
      </c>
      <c r="E380" s="262" t="s">
        <v>5312</v>
      </c>
      <c r="F380" s="265" t="s">
        <v>5963</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5959</v>
      </c>
      <c r="B381" s="257" t="s">
        <v>5960</v>
      </c>
      <c r="C381" s="258" t="s">
        <v>5981</v>
      </c>
      <c r="D381" s="261" t="s">
        <v>5982</v>
      </c>
      <c r="E381" s="262" t="s">
        <v>5312</v>
      </c>
      <c r="F381" s="265" t="s">
        <v>5963</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5959</v>
      </c>
      <c r="B382" s="257" t="s">
        <v>5960</v>
      </c>
      <c r="C382" s="258" t="s">
        <v>5983</v>
      </c>
      <c r="D382" s="261" t="s">
        <v>5984</v>
      </c>
      <c r="E382" s="262" t="s">
        <v>5360</v>
      </c>
      <c r="F382" s="265" t="s">
        <v>5963</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5959</v>
      </c>
      <c r="B383" s="257" t="s">
        <v>5960</v>
      </c>
      <c r="C383" s="258" t="s">
        <v>5985</v>
      </c>
      <c r="D383" s="261" t="s">
        <v>5986</v>
      </c>
      <c r="E383" s="262" t="s">
        <v>5360</v>
      </c>
      <c r="F383" s="265" t="s">
        <v>5963</v>
      </c>
      <c r="G383" s="268">
        <f>IF(COUNTIF(H383:AU383,"&lt;&gt;")=0,"",SUMPRODUCT(((Recommendations[ImplStatus]="Implemented")+(Recommendations[ImplStatus]="Compensated"))*ISNUMBER(MATCH(Recommendations[Id],H383:AU383,0)))/COUNTIF(H383:AU383,"&lt;&gt;"))</f>
        <v>0</v>
      </c>
      <c r="H383" s="269" t="s">
        <v>145</v>
      </c>
      <c r="I383" s="269" t="s">
        <v>260</v>
      </c>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5959</v>
      </c>
      <c r="B384" s="257" t="s">
        <v>5960</v>
      </c>
      <c r="C384" s="258" t="s">
        <v>5987</v>
      </c>
      <c r="D384" s="261" t="s">
        <v>5988</v>
      </c>
      <c r="E384" s="262" t="s">
        <v>5360</v>
      </c>
      <c r="F384" s="265" t="s">
        <v>5963</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5959</v>
      </c>
      <c r="B385" s="257" t="s">
        <v>5960</v>
      </c>
      <c r="C385" s="258" t="s">
        <v>5989</v>
      </c>
      <c r="D385" s="261" t="s">
        <v>5990</v>
      </c>
      <c r="E385" s="262" t="s">
        <v>5312</v>
      </c>
      <c r="F385" s="265" t="s">
        <v>5963</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5959</v>
      </c>
      <c r="B386" s="256" t="s">
        <v>5991</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5959</v>
      </c>
      <c r="B387" s="257" t="s">
        <v>5991</v>
      </c>
      <c r="C387" s="258" t="s">
        <v>5992</v>
      </c>
      <c r="D387" s="261" t="s">
        <v>5993</v>
      </c>
      <c r="E387" s="262" t="s">
        <v>5216</v>
      </c>
      <c r="F387" s="265" t="s">
        <v>5994</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5959</v>
      </c>
      <c r="B388" s="257" t="s">
        <v>5991</v>
      </c>
      <c r="C388" s="258" t="s">
        <v>5995</v>
      </c>
      <c r="D388" s="261" t="s">
        <v>5996</v>
      </c>
      <c r="E388" s="262" t="s">
        <v>5216</v>
      </c>
      <c r="F388" s="265" t="s">
        <v>5994</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5959</v>
      </c>
      <c r="B389" s="257" t="s">
        <v>5991</v>
      </c>
      <c r="C389" s="258" t="s">
        <v>5997</v>
      </c>
      <c r="D389" s="261" t="s">
        <v>5998</v>
      </c>
      <c r="E389" s="262" t="s">
        <v>5495</v>
      </c>
      <c r="F389" s="265" t="s">
        <v>5994</v>
      </c>
      <c r="G389" s="268">
        <f>IF(COUNTIF(H389:AU389,"&lt;&gt;")=0,"",SUMPRODUCT(((Recommendations[ImplStatus]="Implemented")+(Recommendations[ImplStatus]="Compensated"))*ISNUMBER(MATCH(Recommendations[Id],H389:AU389,0)))/COUNTIF(H389:AU389,"&lt;&gt;"))</f>
        <v>0</v>
      </c>
      <c r="H389" s="269" t="s">
        <v>475</v>
      </c>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5959</v>
      </c>
      <c r="B390" s="257" t="s">
        <v>5991</v>
      </c>
      <c r="C390" s="258" t="s">
        <v>5999</v>
      </c>
      <c r="D390" s="261" t="s">
        <v>6000</v>
      </c>
      <c r="E390" s="262" t="s">
        <v>5312</v>
      </c>
      <c r="F390" s="265" t="s">
        <v>5994</v>
      </c>
      <c r="G390" s="268">
        <f>IF(COUNTIF(H390:AU390,"&lt;&gt;")=0,"",SUMPRODUCT(((Recommendations[ImplStatus]="Implemented")+(Recommendations[ImplStatus]="Compensated"))*ISNUMBER(MATCH(Recommendations[Id],H390:AU390,0)))/COUNTIF(H390:AU390,"&lt;&gt;"))</f>
        <v>0</v>
      </c>
      <c r="H390" s="269" t="s">
        <v>253</v>
      </c>
      <c r="I390" s="269" t="s">
        <v>267</v>
      </c>
      <c r="J390" s="269" t="s">
        <v>273</v>
      </c>
      <c r="K390" s="269" t="s">
        <v>291</v>
      </c>
      <c r="L390" s="269" t="s">
        <v>298</v>
      </c>
      <c r="M390" s="269" t="s">
        <v>354</v>
      </c>
      <c r="N390" s="269" t="s">
        <v>380</v>
      </c>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5959</v>
      </c>
      <c r="B391" s="257" t="s">
        <v>5991</v>
      </c>
      <c r="C391" s="258" t="s">
        <v>6001</v>
      </c>
      <c r="D391" s="261" t="s">
        <v>6002</v>
      </c>
      <c r="E391" s="262" t="s">
        <v>5495</v>
      </c>
      <c r="F391" s="265" t="s">
        <v>5994</v>
      </c>
      <c r="G391" s="268">
        <f>IF(COUNTIF(H391:AU391,"&lt;&gt;")=0,"",SUMPRODUCT(((Recommendations[ImplStatus]="Implemented")+(Recommendations[ImplStatus]="Compensated"))*ISNUMBER(MATCH(Recommendations[Id],H391:AU391,0)))/COUNTIF(H391:AU391,"&lt;&gt;"))</f>
        <v>0</v>
      </c>
      <c r="H391" s="269" t="s">
        <v>273</v>
      </c>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5959</v>
      </c>
      <c r="B392" s="257" t="s">
        <v>5991</v>
      </c>
      <c r="C392" s="258" t="s">
        <v>6003</v>
      </c>
      <c r="D392" s="261" t="s">
        <v>6004</v>
      </c>
      <c r="E392" s="262" t="s">
        <v>5245</v>
      </c>
      <c r="F392" s="265" t="s">
        <v>5994</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5959</v>
      </c>
      <c r="B393" s="257" t="s">
        <v>5991</v>
      </c>
      <c r="C393" s="258" t="s">
        <v>6005</v>
      </c>
      <c r="D393" s="261" t="s">
        <v>6006</v>
      </c>
      <c r="E393" s="262" t="s">
        <v>5245</v>
      </c>
      <c r="F393" s="265" t="s">
        <v>5994</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5959</v>
      </c>
      <c r="B394" s="257" t="s">
        <v>5991</v>
      </c>
      <c r="C394" s="258" t="s">
        <v>6007</v>
      </c>
      <c r="D394" s="261" t="s">
        <v>6008</v>
      </c>
      <c r="E394" s="262" t="s">
        <v>5495</v>
      </c>
      <c r="F394" s="265" t="s">
        <v>5994</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5959</v>
      </c>
      <c r="B395" s="257" t="s">
        <v>5991</v>
      </c>
      <c r="C395" s="258" t="s">
        <v>6009</v>
      </c>
      <c r="D395" s="261" t="s">
        <v>6010</v>
      </c>
      <c r="E395" s="262" t="s">
        <v>5312</v>
      </c>
      <c r="F395" s="265" t="s">
        <v>5994</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5959</v>
      </c>
      <c r="B396" s="257" t="s">
        <v>5991</v>
      </c>
      <c r="C396" s="258" t="s">
        <v>6011</v>
      </c>
      <c r="D396" s="261" t="s">
        <v>6012</v>
      </c>
      <c r="E396" s="262" t="s">
        <v>5495</v>
      </c>
      <c r="F396" s="265" t="s">
        <v>5994</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5959</v>
      </c>
      <c r="B397" s="257" t="s">
        <v>5991</v>
      </c>
      <c r="C397" s="258" t="s">
        <v>6013</v>
      </c>
      <c r="D397" s="261" t="s">
        <v>6014</v>
      </c>
      <c r="E397" s="262" t="s">
        <v>5245</v>
      </c>
      <c r="F397" s="265" t="s">
        <v>5994</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5959</v>
      </c>
      <c r="B398" s="257" t="s">
        <v>5991</v>
      </c>
      <c r="C398" s="258" t="s">
        <v>6015</v>
      </c>
      <c r="D398" s="261" t="s">
        <v>6016</v>
      </c>
      <c r="E398" s="262" t="s">
        <v>5360</v>
      </c>
      <c r="F398" s="265" t="s">
        <v>5994</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5959</v>
      </c>
      <c r="B399" s="257" t="s">
        <v>5991</v>
      </c>
      <c r="C399" s="258" t="s">
        <v>6017</v>
      </c>
      <c r="D399" s="261" t="s">
        <v>6018</v>
      </c>
      <c r="E399" s="262" t="s">
        <v>5495</v>
      </c>
      <c r="F399" s="265" t="s">
        <v>5994</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5959</v>
      </c>
      <c r="B400" s="257" t="s">
        <v>5991</v>
      </c>
      <c r="C400" s="258" t="s">
        <v>6019</v>
      </c>
      <c r="D400" s="261" t="s">
        <v>6020</v>
      </c>
      <c r="E400" s="262" t="s">
        <v>5495</v>
      </c>
      <c r="F400" s="265" t="s">
        <v>5994</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5959</v>
      </c>
      <c r="B401" s="257" t="s">
        <v>5991</v>
      </c>
      <c r="C401" s="258" t="s">
        <v>6021</v>
      </c>
      <c r="D401" s="261" t="s">
        <v>6022</v>
      </c>
      <c r="E401" s="262" t="s">
        <v>5245</v>
      </c>
      <c r="F401" s="265" t="s">
        <v>5994</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5959</v>
      </c>
      <c r="B402" s="257" t="s">
        <v>5991</v>
      </c>
      <c r="C402" s="258" t="s">
        <v>6023</v>
      </c>
      <c r="D402" s="261" t="s">
        <v>6024</v>
      </c>
      <c r="E402" s="262" t="s">
        <v>5245</v>
      </c>
      <c r="F402" s="265" t="s">
        <v>5994</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5959</v>
      </c>
      <c r="B403" s="257" t="s">
        <v>5991</v>
      </c>
      <c r="C403" s="258" t="s">
        <v>6025</v>
      </c>
      <c r="D403" s="261" t="s">
        <v>6026</v>
      </c>
      <c r="E403" s="262" t="s">
        <v>5245</v>
      </c>
      <c r="F403" s="265" t="s">
        <v>5994</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5959</v>
      </c>
      <c r="B404" s="257" t="s">
        <v>5991</v>
      </c>
      <c r="C404" s="258" t="s">
        <v>6027</v>
      </c>
      <c r="D404" s="261" t="s">
        <v>6028</v>
      </c>
      <c r="E404" s="262" t="s">
        <v>5360</v>
      </c>
      <c r="F404" s="265" t="s">
        <v>5994</v>
      </c>
      <c r="G404" s="268">
        <f>IF(COUNTIF(H404:AU404,"&lt;&gt;")=0,"",SUMPRODUCT(((Recommendations[ImplStatus]="Implemented")+(Recommendations[ImplStatus]="Compensated"))*ISNUMBER(MATCH(Recommendations[Id],H404:AU404,0)))/COUNTIF(H404:AU404,"&lt;&gt;"))</f>
        <v>0</v>
      </c>
      <c r="H404" s="269" t="s">
        <v>163</v>
      </c>
      <c r="I404" s="269" t="s">
        <v>179</v>
      </c>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5959</v>
      </c>
      <c r="B405" s="257" t="s">
        <v>5991</v>
      </c>
      <c r="C405" s="258" t="s">
        <v>6029</v>
      </c>
      <c r="D405" s="261" t="s">
        <v>6030</v>
      </c>
      <c r="E405" s="262" t="s">
        <v>5360</v>
      </c>
      <c r="F405" s="265" t="s">
        <v>5994</v>
      </c>
      <c r="G405" s="268">
        <f>IF(COUNTIF(H405:AU405,"&lt;&gt;")=0,"",SUMPRODUCT(((Recommendations[ImplStatus]="Implemented")+(Recommendations[ImplStatus]="Compensated"))*ISNUMBER(MATCH(Recommendations[Id],H405:AU405,0)))/COUNTIF(H405:AU405,"&lt;&gt;"))</f>
        <v>0</v>
      </c>
      <c r="H405" s="269" t="s">
        <v>157</v>
      </c>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5959</v>
      </c>
      <c r="B406" s="257" t="s">
        <v>5991</v>
      </c>
      <c r="C406" s="258" t="s">
        <v>6031</v>
      </c>
      <c r="D406" s="261" t="s">
        <v>6032</v>
      </c>
      <c r="E406" s="262" t="s">
        <v>5360</v>
      </c>
      <c r="F406" s="265" t="s">
        <v>6033</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5959</v>
      </c>
      <c r="B407" s="257" t="s">
        <v>5991</v>
      </c>
      <c r="C407" s="258" t="s">
        <v>6034</v>
      </c>
      <c r="D407" s="261" t="s">
        <v>6035</v>
      </c>
      <c r="E407" s="262" t="s">
        <v>5360</v>
      </c>
      <c r="F407" s="265" t="s">
        <v>5994</v>
      </c>
      <c r="G407" s="268">
        <f>IF(COUNTIF(H407:AU407,"&lt;&gt;")=0,"",SUMPRODUCT(((Recommendations[ImplStatus]="Implemented")+(Recommendations[ImplStatus]="Compensated"))*ISNUMBER(MATCH(Recommendations[Id],H407:AU407,0)))/COUNTIF(H407:AU407,"&lt;&gt;"))</f>
        <v>0</v>
      </c>
      <c r="H407" s="269" t="s">
        <v>150</v>
      </c>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5959</v>
      </c>
      <c r="B408" s="257" t="s">
        <v>5991</v>
      </c>
      <c r="C408" s="258" t="s">
        <v>6036</v>
      </c>
      <c r="D408" s="261" t="s">
        <v>6037</v>
      </c>
      <c r="E408" s="262" t="s">
        <v>5360</v>
      </c>
      <c r="F408" s="265" t="s">
        <v>5994</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5959</v>
      </c>
      <c r="B409" s="257" t="s">
        <v>5991</v>
      </c>
      <c r="C409" s="258" t="s">
        <v>6038</v>
      </c>
      <c r="D409" s="261" t="s">
        <v>6039</v>
      </c>
      <c r="E409" s="262" t="s">
        <v>5360</v>
      </c>
      <c r="F409" s="265" t="s">
        <v>6040</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5959</v>
      </c>
      <c r="B410" s="256" t="s">
        <v>6041</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5959</v>
      </c>
      <c r="B411" s="257" t="s">
        <v>6041</v>
      </c>
      <c r="C411" s="258" t="s">
        <v>6042</v>
      </c>
      <c r="D411" s="261" t="s">
        <v>6043</v>
      </c>
      <c r="E411" s="262" t="s">
        <v>5216</v>
      </c>
      <c r="F411" s="265" t="s">
        <v>5966</v>
      </c>
      <c r="G411" s="268">
        <f>IF(COUNTIF(H411:AU411,"&lt;&gt;")=0,"",SUMPRODUCT(((Recommendations[ImplStatus]="Implemented")+(Recommendations[ImplStatus]="Compensated"))*ISNUMBER(MATCH(Recommendations[Id],H411:AU411,0)))/COUNTIF(H411:AU411,"&lt;&gt;"))</f>
        <v>0</v>
      </c>
      <c r="H411" s="269" t="s">
        <v>247</v>
      </c>
      <c r="I411" s="269" t="s">
        <v>267</v>
      </c>
      <c r="J411" s="269" t="s">
        <v>470</v>
      </c>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5959</v>
      </c>
      <c r="B412" s="257" t="s">
        <v>6041</v>
      </c>
      <c r="C412" s="258" t="s">
        <v>6044</v>
      </c>
      <c r="D412" s="261" t="s">
        <v>6045</v>
      </c>
      <c r="E412" s="262" t="s">
        <v>5216</v>
      </c>
      <c r="F412" s="265" t="s">
        <v>5966</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5959</v>
      </c>
      <c r="B413" s="257" t="s">
        <v>6041</v>
      </c>
      <c r="C413" s="258" t="s">
        <v>6046</v>
      </c>
      <c r="D413" s="261" t="s">
        <v>6047</v>
      </c>
      <c r="E413" s="262" t="s">
        <v>5216</v>
      </c>
      <c r="F413" s="265" t="s">
        <v>5966</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5959</v>
      </c>
      <c r="B414" s="257" t="s">
        <v>6041</v>
      </c>
      <c r="C414" s="258" t="s">
        <v>6048</v>
      </c>
      <c r="D414" s="261" t="s">
        <v>6049</v>
      </c>
      <c r="E414" s="262" t="s">
        <v>5216</v>
      </c>
      <c r="F414" s="265" t="s">
        <v>5966</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5959</v>
      </c>
      <c r="B415" s="257" t="s">
        <v>6041</v>
      </c>
      <c r="C415" s="258" t="s">
        <v>6050</v>
      </c>
      <c r="D415" s="261" t="s">
        <v>6051</v>
      </c>
      <c r="E415" s="262" t="s">
        <v>5245</v>
      </c>
      <c r="F415" s="265" t="s">
        <v>5966</v>
      </c>
      <c r="G415" s="268">
        <f>IF(COUNTIF(H415:AU415,"&lt;&gt;")=0,"",SUMPRODUCT(((Recommendations[ImplStatus]="Implemented")+(Recommendations[ImplStatus]="Compensated"))*ISNUMBER(MATCH(Recommendations[Id],H415:AU415,0)))/COUNTIF(H415:AU415,"&lt;&gt;"))</f>
        <v>0</v>
      </c>
      <c r="H415" s="269" t="s">
        <v>464</v>
      </c>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5959</v>
      </c>
      <c r="B416" s="257" t="s">
        <v>6041</v>
      </c>
      <c r="C416" s="258" t="s">
        <v>6052</v>
      </c>
      <c r="D416" s="261" t="s">
        <v>6053</v>
      </c>
      <c r="E416" s="262" t="s">
        <v>5245</v>
      </c>
      <c r="F416" s="265" t="s">
        <v>6054</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5959</v>
      </c>
      <c r="B417" s="257" t="s">
        <v>6041</v>
      </c>
      <c r="C417" s="258" t="s">
        <v>6055</v>
      </c>
      <c r="D417" s="261" t="s">
        <v>6056</v>
      </c>
      <c r="E417" s="262" t="s">
        <v>5245</v>
      </c>
      <c r="F417" s="265" t="s">
        <v>6054</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5959</v>
      </c>
      <c r="B418" s="257" t="s">
        <v>6041</v>
      </c>
      <c r="C418" s="258" t="s">
        <v>6057</v>
      </c>
      <c r="D418" s="261" t="s">
        <v>6058</v>
      </c>
      <c r="E418" s="262" t="s">
        <v>5495</v>
      </c>
      <c r="F418" s="265" t="s">
        <v>6054</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5959</v>
      </c>
      <c r="B419" s="257" t="s">
        <v>6041</v>
      </c>
      <c r="C419" s="258" t="s">
        <v>6059</v>
      </c>
      <c r="D419" s="261" t="s">
        <v>6060</v>
      </c>
      <c r="E419" s="262" t="s">
        <v>5245</v>
      </c>
      <c r="F419" s="265" t="s">
        <v>6054</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5959</v>
      </c>
      <c r="B420" s="257" t="s">
        <v>6041</v>
      </c>
      <c r="C420" s="258" t="s">
        <v>6061</v>
      </c>
      <c r="D420" s="261" t="s">
        <v>6062</v>
      </c>
      <c r="E420" s="262" t="s">
        <v>5495</v>
      </c>
      <c r="F420" s="265" t="s">
        <v>6054</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5959</v>
      </c>
      <c r="B421" s="257" t="s">
        <v>6041</v>
      </c>
      <c r="C421" s="258" t="s">
        <v>6063</v>
      </c>
      <c r="D421" s="261" t="s">
        <v>6064</v>
      </c>
      <c r="E421" s="262" t="s">
        <v>5495</v>
      </c>
      <c r="F421" s="265" t="s">
        <v>6054</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5959</v>
      </c>
      <c r="B422" s="257" t="s">
        <v>6041</v>
      </c>
      <c r="C422" s="258" t="s">
        <v>6065</v>
      </c>
      <c r="D422" s="261" t="s">
        <v>6066</v>
      </c>
      <c r="E422" s="262" t="s">
        <v>5245</v>
      </c>
      <c r="F422" s="265" t="s">
        <v>6054</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5959</v>
      </c>
      <c r="B423" s="257" t="s">
        <v>6041</v>
      </c>
      <c r="C423" s="258" t="s">
        <v>6067</v>
      </c>
      <c r="D423" s="261" t="s">
        <v>6068</v>
      </c>
      <c r="E423" s="262" t="s">
        <v>5245</v>
      </c>
      <c r="F423" s="265" t="s">
        <v>6054</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6069</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6069</v>
      </c>
      <c r="B425" s="256" t="s">
        <v>6070</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6069</v>
      </c>
      <c r="B426" s="257" t="s">
        <v>6070</v>
      </c>
      <c r="C426" s="258" t="s">
        <v>6071</v>
      </c>
      <c r="D426" s="261" t="s">
        <v>6072</v>
      </c>
      <c r="E426" s="262" t="s">
        <v>5216</v>
      </c>
      <c r="F426" s="265" t="s">
        <v>6033</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6069</v>
      </c>
      <c r="B427" s="257" t="s">
        <v>6070</v>
      </c>
      <c r="C427" s="258" t="s">
        <v>6073</v>
      </c>
      <c r="D427" s="261" t="s">
        <v>6074</v>
      </c>
      <c r="E427" s="262" t="s">
        <v>5216</v>
      </c>
      <c r="F427" s="265" t="s">
        <v>6033</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6069</v>
      </c>
      <c r="B428" s="257" t="s">
        <v>6070</v>
      </c>
      <c r="C428" s="258" t="s">
        <v>6075</v>
      </c>
      <c r="D428" s="261" t="s">
        <v>6076</v>
      </c>
      <c r="E428" s="262" t="s">
        <v>5495</v>
      </c>
      <c r="F428" s="265" t="s">
        <v>6033</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6069</v>
      </c>
      <c r="B429" s="257" t="s">
        <v>6070</v>
      </c>
      <c r="C429" s="258" t="s">
        <v>6077</v>
      </c>
      <c r="D429" s="261" t="s">
        <v>6078</v>
      </c>
      <c r="E429" s="262" t="s">
        <v>5245</v>
      </c>
      <c r="F429" s="265" t="s">
        <v>6033</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6069</v>
      </c>
      <c r="B430" s="257" t="s">
        <v>6070</v>
      </c>
      <c r="C430" s="258" t="s">
        <v>6079</v>
      </c>
      <c r="D430" s="261" t="s">
        <v>6080</v>
      </c>
      <c r="E430" s="262" t="s">
        <v>5245</v>
      </c>
      <c r="F430" s="265" t="s">
        <v>6033</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6069</v>
      </c>
      <c r="B431" s="257" t="s">
        <v>6070</v>
      </c>
      <c r="C431" s="258" t="s">
        <v>6081</v>
      </c>
      <c r="D431" s="261" t="s">
        <v>6082</v>
      </c>
      <c r="E431" s="262" t="s">
        <v>5495</v>
      </c>
      <c r="F431" s="265" t="s">
        <v>6033</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6069</v>
      </c>
      <c r="B432" s="257" t="s">
        <v>6070</v>
      </c>
      <c r="C432" s="258" t="s">
        <v>6083</v>
      </c>
      <c r="D432" s="261" t="s">
        <v>6084</v>
      </c>
      <c r="E432" s="262" t="s">
        <v>5495</v>
      </c>
      <c r="F432" s="265" t="s">
        <v>6033</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6069</v>
      </c>
      <c r="B433" s="257" t="s">
        <v>6070</v>
      </c>
      <c r="C433" s="258" t="s">
        <v>6085</v>
      </c>
      <c r="D433" s="261" t="s">
        <v>6086</v>
      </c>
      <c r="E433" s="262" t="s">
        <v>5312</v>
      </c>
      <c r="F433" s="265" t="s">
        <v>6033</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6069</v>
      </c>
      <c r="B434" s="257" t="s">
        <v>6070</v>
      </c>
      <c r="C434" s="258" t="s">
        <v>6087</v>
      </c>
      <c r="D434" s="261" t="s">
        <v>6088</v>
      </c>
      <c r="E434" s="262" t="s">
        <v>5312</v>
      </c>
      <c r="F434" s="265" t="s">
        <v>6033</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6069</v>
      </c>
      <c r="B435" s="257" t="s">
        <v>6070</v>
      </c>
      <c r="C435" s="258" t="s">
        <v>6089</v>
      </c>
      <c r="D435" s="261" t="s">
        <v>6090</v>
      </c>
      <c r="E435" s="262" t="s">
        <v>5245</v>
      </c>
      <c r="F435" s="265" t="s">
        <v>6033</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6069</v>
      </c>
      <c r="B436" s="257" t="s">
        <v>6070</v>
      </c>
      <c r="C436" s="258" t="s">
        <v>6091</v>
      </c>
      <c r="D436" s="261" t="s">
        <v>6092</v>
      </c>
      <c r="E436" s="262" t="s">
        <v>5312</v>
      </c>
      <c r="F436" s="265" t="s">
        <v>6033</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6069</v>
      </c>
      <c r="B437" s="257" t="s">
        <v>6070</v>
      </c>
      <c r="C437" s="258" t="s">
        <v>6093</v>
      </c>
      <c r="D437" s="261" t="s">
        <v>6094</v>
      </c>
      <c r="E437" s="262" t="s">
        <v>5245</v>
      </c>
      <c r="F437" s="265" t="s">
        <v>6033</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6069</v>
      </c>
      <c r="B438" s="256" t="s">
        <v>6095</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6069</v>
      </c>
      <c r="B439" s="257" t="s">
        <v>6095</v>
      </c>
      <c r="C439" s="258" t="s">
        <v>6096</v>
      </c>
      <c r="D439" s="261" t="s">
        <v>6097</v>
      </c>
      <c r="E439" s="262" t="s">
        <v>5216</v>
      </c>
      <c r="F439" s="265" t="s">
        <v>6098</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6069</v>
      </c>
      <c r="B440" s="257" t="s">
        <v>6095</v>
      </c>
      <c r="C440" s="258" t="s">
        <v>6099</v>
      </c>
      <c r="D440" s="261" t="s">
        <v>6100</v>
      </c>
      <c r="E440" s="262" t="s">
        <v>5216</v>
      </c>
      <c r="F440" s="265" t="s">
        <v>6098</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6069</v>
      </c>
      <c r="B441" s="257" t="s">
        <v>6095</v>
      </c>
      <c r="C441" s="258" t="s">
        <v>6101</v>
      </c>
      <c r="D441" s="261" t="s">
        <v>6102</v>
      </c>
      <c r="E441" s="262" t="s">
        <v>5216</v>
      </c>
      <c r="F441" s="265" t="s">
        <v>6098</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6069</v>
      </c>
      <c r="B442" s="257" t="s">
        <v>6095</v>
      </c>
      <c r="C442" s="258" t="s">
        <v>6103</v>
      </c>
      <c r="D442" s="261" t="s">
        <v>6104</v>
      </c>
      <c r="E442" s="262" t="s">
        <v>5216</v>
      </c>
      <c r="F442" s="265" t="s">
        <v>6098</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6069</v>
      </c>
      <c r="B443" s="257" t="s">
        <v>6095</v>
      </c>
      <c r="C443" s="258" t="s">
        <v>6105</v>
      </c>
      <c r="D443" s="261" t="s">
        <v>6106</v>
      </c>
      <c r="E443" s="262" t="s">
        <v>5245</v>
      </c>
      <c r="F443" s="265" t="s">
        <v>6098</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6069</v>
      </c>
      <c r="B444" s="257" t="s">
        <v>6095</v>
      </c>
      <c r="C444" s="258" t="s">
        <v>6107</v>
      </c>
      <c r="D444" s="261" t="s">
        <v>6108</v>
      </c>
      <c r="E444" s="262" t="s">
        <v>5245</v>
      </c>
      <c r="F444" s="265" t="s">
        <v>6098</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6069</v>
      </c>
      <c r="B445" s="257" t="s">
        <v>6095</v>
      </c>
      <c r="C445" s="258" t="s">
        <v>6109</v>
      </c>
      <c r="D445" s="261" t="s">
        <v>6110</v>
      </c>
      <c r="E445" s="262" t="s">
        <v>5245</v>
      </c>
      <c r="F445" s="265" t="s">
        <v>6098</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6069</v>
      </c>
      <c r="B446" s="257" t="s">
        <v>6095</v>
      </c>
      <c r="C446" s="258" t="s">
        <v>6111</v>
      </c>
      <c r="D446" s="261" t="s">
        <v>6112</v>
      </c>
      <c r="E446" s="262" t="s">
        <v>5360</v>
      </c>
      <c r="F446" s="265" t="s">
        <v>6098</v>
      </c>
      <c r="G446" s="268">
        <f>IF(COUNTIF(H446:AU446,"&lt;&gt;")=0,"",SUMPRODUCT(((Recommendations[ImplStatus]="Implemented")+(Recommendations[ImplStatus]="Compensated"))*ISNUMBER(MATCH(Recommendations[Id],H446:AU446,0)))/COUNTIF(H446:AU446,"&lt;&gt;"))</f>
        <v>0</v>
      </c>
      <c r="H446" s="269" t="s">
        <v>446</v>
      </c>
      <c r="I446" s="269" t="s">
        <v>511</v>
      </c>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6069</v>
      </c>
      <c r="B447" s="257" t="s">
        <v>6095</v>
      </c>
      <c r="C447" s="258" t="s">
        <v>6113</v>
      </c>
      <c r="D447" s="261" t="s">
        <v>6114</v>
      </c>
      <c r="E447" s="262" t="s">
        <v>5245</v>
      </c>
      <c r="F447" s="265" t="s">
        <v>6098</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6069</v>
      </c>
      <c r="B448" s="257" t="s">
        <v>6095</v>
      </c>
      <c r="C448" s="258" t="s">
        <v>6115</v>
      </c>
      <c r="D448" s="261" t="s">
        <v>6116</v>
      </c>
      <c r="E448" s="262" t="s">
        <v>5360</v>
      </c>
      <c r="F448" s="265" t="s">
        <v>6098</v>
      </c>
      <c r="G448" s="268">
        <f>IF(COUNTIF(H448:AU448,"&lt;&gt;")=0,"",SUMPRODUCT(((Recommendations[ImplStatus]="Implemented")+(Recommendations[ImplStatus]="Compensated"))*ISNUMBER(MATCH(Recommendations[Id],H448:AU448,0)))/COUNTIF(H448:AU448,"&lt;&gt;"))</f>
        <v>0</v>
      </c>
      <c r="H448" s="269" t="s">
        <v>132</v>
      </c>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6069</v>
      </c>
      <c r="B449" s="257" t="s">
        <v>6095</v>
      </c>
      <c r="C449" s="258" t="s">
        <v>6117</v>
      </c>
      <c r="D449" s="261" t="s">
        <v>6118</v>
      </c>
      <c r="E449" s="262" t="s">
        <v>5360</v>
      </c>
      <c r="F449" s="265" t="s">
        <v>6098</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6119</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6119</v>
      </c>
      <c r="B451" s="256" t="s">
        <v>6120</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6119</v>
      </c>
      <c r="B452" s="257" t="s">
        <v>6120</v>
      </c>
      <c r="C452" s="258" t="s">
        <v>6121</v>
      </c>
      <c r="D452" s="261" t="s">
        <v>6122</v>
      </c>
      <c r="E452" s="262" t="s">
        <v>5216</v>
      </c>
      <c r="F452" s="265" t="s">
        <v>6123</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6119</v>
      </c>
      <c r="B453" s="257" t="s">
        <v>6120</v>
      </c>
      <c r="C453" s="258" t="s">
        <v>6124</v>
      </c>
      <c r="D453" s="261" t="s">
        <v>6125</v>
      </c>
      <c r="E453" s="262" t="s">
        <v>5216</v>
      </c>
      <c r="F453" s="265" t="s">
        <v>6123</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6119</v>
      </c>
      <c r="B454" s="257" t="s">
        <v>6120</v>
      </c>
      <c r="C454" s="258" t="s">
        <v>6126</v>
      </c>
      <c r="D454" s="261" t="s">
        <v>6127</v>
      </c>
      <c r="E454" s="262" t="s">
        <v>5216</v>
      </c>
      <c r="F454" s="265" t="s">
        <v>6123</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6119</v>
      </c>
      <c r="B455" s="257" t="s">
        <v>6120</v>
      </c>
      <c r="C455" s="258" t="s">
        <v>6128</v>
      </c>
      <c r="D455" s="261" t="s">
        <v>6129</v>
      </c>
      <c r="E455" s="262" t="s">
        <v>5216</v>
      </c>
      <c r="F455" s="265" t="s">
        <v>6123</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6119</v>
      </c>
      <c r="B456" s="257" t="s">
        <v>6120</v>
      </c>
      <c r="C456" s="258" t="s">
        <v>6130</v>
      </c>
      <c r="D456" s="261" t="s">
        <v>6131</v>
      </c>
      <c r="E456" s="262" t="s">
        <v>5216</v>
      </c>
      <c r="F456" s="265" t="s">
        <v>6123</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6119</v>
      </c>
      <c r="B457" s="257" t="s">
        <v>6120</v>
      </c>
      <c r="C457" s="258" t="s">
        <v>6132</v>
      </c>
      <c r="D457" s="261" t="s">
        <v>6133</v>
      </c>
      <c r="E457" s="262" t="s">
        <v>5245</v>
      </c>
      <c r="F457" s="265" t="s">
        <v>6123</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6119</v>
      </c>
      <c r="B458" s="257" t="s">
        <v>6120</v>
      </c>
      <c r="C458" s="258" t="s">
        <v>6134</v>
      </c>
      <c r="D458" s="261" t="s">
        <v>6135</v>
      </c>
      <c r="E458" s="262" t="s">
        <v>5245</v>
      </c>
      <c r="F458" s="265" t="s">
        <v>6123</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6119</v>
      </c>
      <c r="B459" s="257" t="s">
        <v>6120</v>
      </c>
      <c r="C459" s="258" t="s">
        <v>6136</v>
      </c>
      <c r="D459" s="261" t="s">
        <v>6137</v>
      </c>
      <c r="E459" s="262" t="s">
        <v>5245</v>
      </c>
      <c r="F459" s="265" t="s">
        <v>6123</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6119</v>
      </c>
      <c r="B460" s="257" t="s">
        <v>6120</v>
      </c>
      <c r="C460" s="258" t="s">
        <v>6138</v>
      </c>
      <c r="D460" s="261" t="s">
        <v>6139</v>
      </c>
      <c r="E460" s="262" t="s">
        <v>5245</v>
      </c>
      <c r="F460" s="265" t="s">
        <v>6123</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6119</v>
      </c>
      <c r="B461" s="257" t="s">
        <v>6120</v>
      </c>
      <c r="C461" s="258" t="s">
        <v>6140</v>
      </c>
      <c r="D461" s="261" t="s">
        <v>6141</v>
      </c>
      <c r="E461" s="262" t="s">
        <v>5245</v>
      </c>
      <c r="F461" s="265" t="s">
        <v>6123</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6119</v>
      </c>
      <c r="B462" s="257" t="s">
        <v>6120</v>
      </c>
      <c r="C462" s="258" t="s">
        <v>6142</v>
      </c>
      <c r="D462" s="261" t="s">
        <v>6143</v>
      </c>
      <c r="E462" s="262" t="s">
        <v>5245</v>
      </c>
      <c r="F462" s="265" t="s">
        <v>6123</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6119</v>
      </c>
      <c r="B463" s="257" t="s">
        <v>6120</v>
      </c>
      <c r="C463" s="258" t="s">
        <v>6144</v>
      </c>
      <c r="D463" s="261" t="s">
        <v>6145</v>
      </c>
      <c r="E463" s="262" t="s">
        <v>5245</v>
      </c>
      <c r="F463" s="265" t="s">
        <v>6123</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6119</v>
      </c>
      <c r="B464" s="257" t="s">
        <v>6120</v>
      </c>
      <c r="C464" s="258" t="s">
        <v>6146</v>
      </c>
      <c r="D464" s="261" t="s">
        <v>6147</v>
      </c>
      <c r="E464" s="262" t="s">
        <v>5245</v>
      </c>
      <c r="F464" s="265" t="s">
        <v>6123</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6119</v>
      </c>
      <c r="B465" s="257" t="s">
        <v>6120</v>
      </c>
      <c r="C465" s="258" t="s">
        <v>6148</v>
      </c>
      <c r="D465" s="261" t="s">
        <v>6149</v>
      </c>
      <c r="E465" s="262" t="s">
        <v>5245</v>
      </c>
      <c r="F465" s="265" t="s">
        <v>6123</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6119</v>
      </c>
      <c r="B466" s="256" t="s">
        <v>6150</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6119</v>
      </c>
      <c r="B467" s="257" t="s">
        <v>6150</v>
      </c>
      <c r="C467" s="258" t="s">
        <v>6151</v>
      </c>
      <c r="D467" s="261" t="s">
        <v>6152</v>
      </c>
      <c r="E467" s="262" t="s">
        <v>5216</v>
      </c>
      <c r="F467" s="265" t="s">
        <v>5355</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6119</v>
      </c>
      <c r="B468" s="257" t="s">
        <v>6150</v>
      </c>
      <c r="C468" s="258" t="s">
        <v>6153</v>
      </c>
      <c r="D468" s="261" t="s">
        <v>6154</v>
      </c>
      <c r="E468" s="262" t="s">
        <v>5216</v>
      </c>
      <c r="F468" s="265" t="s">
        <v>5355</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6119</v>
      </c>
      <c r="B469" s="257" t="s">
        <v>6150</v>
      </c>
      <c r="C469" s="258" t="s">
        <v>6155</v>
      </c>
      <c r="D469" s="261" t="s">
        <v>6156</v>
      </c>
      <c r="E469" s="262" t="s">
        <v>5216</v>
      </c>
      <c r="F469" s="265" t="s">
        <v>5355</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6119</v>
      </c>
      <c r="B470" s="257" t="s">
        <v>6150</v>
      </c>
      <c r="C470" s="258" t="s">
        <v>6157</v>
      </c>
      <c r="D470" s="261" t="s">
        <v>6158</v>
      </c>
      <c r="E470" s="262" t="s">
        <v>5312</v>
      </c>
      <c r="F470" s="265" t="s">
        <v>5724</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6119</v>
      </c>
      <c r="B471" s="257" t="s">
        <v>6150</v>
      </c>
      <c r="C471" s="258" t="s">
        <v>6159</v>
      </c>
      <c r="D471" s="261" t="s">
        <v>6160</v>
      </c>
      <c r="E471" s="262" t="s">
        <v>5312</v>
      </c>
      <c r="F471" s="265" t="s">
        <v>5724</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6119</v>
      </c>
      <c r="B472" s="257" t="s">
        <v>6150</v>
      </c>
      <c r="C472" s="258" t="s">
        <v>6161</v>
      </c>
      <c r="D472" s="261" t="s">
        <v>6162</v>
      </c>
      <c r="E472" s="262" t="s">
        <v>5216</v>
      </c>
      <c r="F472" s="265" t="s">
        <v>5724</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6119</v>
      </c>
      <c r="B473" s="257" t="s">
        <v>6150</v>
      </c>
      <c r="C473" s="258" t="s">
        <v>6163</v>
      </c>
      <c r="D473" s="261" t="s">
        <v>6164</v>
      </c>
      <c r="E473" s="262" t="s">
        <v>5216</v>
      </c>
      <c r="F473" s="265" t="s">
        <v>5663</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6119</v>
      </c>
      <c r="B474" s="257" t="s">
        <v>6150</v>
      </c>
      <c r="C474" s="258" t="s">
        <v>6165</v>
      </c>
      <c r="D474" s="261" t="s">
        <v>6166</v>
      </c>
      <c r="E474" s="262" t="s">
        <v>5245</v>
      </c>
      <c r="F474" s="265" t="s">
        <v>5663</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6119</v>
      </c>
      <c r="B475" s="257" t="s">
        <v>6150</v>
      </c>
      <c r="C475" s="258" t="s">
        <v>6167</v>
      </c>
      <c r="D475" s="261" t="s">
        <v>6168</v>
      </c>
      <c r="E475" s="262" t="s">
        <v>5245</v>
      </c>
      <c r="F475" s="265" t="s">
        <v>5663</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6119</v>
      </c>
      <c r="B476" s="257" t="s">
        <v>6150</v>
      </c>
      <c r="C476" s="258" t="s">
        <v>6169</v>
      </c>
      <c r="D476" s="261" t="s">
        <v>6170</v>
      </c>
      <c r="E476" s="262" t="s">
        <v>5245</v>
      </c>
      <c r="F476" s="265" t="s">
        <v>5663</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6119</v>
      </c>
      <c r="B477" s="257" t="s">
        <v>6150</v>
      </c>
      <c r="C477" s="258" t="s">
        <v>6171</v>
      </c>
      <c r="D477" s="261" t="s">
        <v>6172</v>
      </c>
      <c r="E477" s="262" t="s">
        <v>5245</v>
      </c>
      <c r="F477" s="265" t="s">
        <v>5663</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6119</v>
      </c>
      <c r="B478" s="257" t="s">
        <v>6150</v>
      </c>
      <c r="C478" s="258" t="s">
        <v>6173</v>
      </c>
      <c r="D478" s="261" t="s">
        <v>6174</v>
      </c>
      <c r="E478" s="262" t="s">
        <v>5245</v>
      </c>
      <c r="F478" s="265" t="s">
        <v>5724</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6119</v>
      </c>
      <c r="B479" s="257" t="s">
        <v>6150</v>
      </c>
      <c r="C479" s="258" t="s">
        <v>6175</v>
      </c>
      <c r="D479" s="261" t="s">
        <v>6176</v>
      </c>
      <c r="E479" s="262" t="s">
        <v>5360</v>
      </c>
      <c r="F479" s="265" t="s">
        <v>5724</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6119</v>
      </c>
      <c r="B480" s="257" t="s">
        <v>6150</v>
      </c>
      <c r="C480" s="258" t="s">
        <v>6177</v>
      </c>
      <c r="D480" s="261" t="s">
        <v>6178</v>
      </c>
      <c r="E480" s="262" t="s">
        <v>5360</v>
      </c>
      <c r="F480" s="265" t="s">
        <v>5724</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6119</v>
      </c>
      <c r="B481" s="270" t="s">
        <v>6150</v>
      </c>
      <c r="C481" s="271" t="s">
        <v>6179</v>
      </c>
      <c r="D481" s="272" t="s">
        <v>6180</v>
      </c>
      <c r="E481" s="273" t="s">
        <v>5360</v>
      </c>
      <c r="F481" s="274" t="s">
        <v>5355</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528</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IFERROR(INDEX('Recommendations'!$I$2:$I$86, MATCH(H2,'Recommendations'!$B$2:$B$86,0))="Implemented", FALSE))</xm:f>
            <x14:dxf>
              <font>
                <color rgb="FF000000"/>
              </font>
              <fill>
                <patternFill>
                  <bgColor rgb="FF3C7D22"/>
                </patternFill>
              </fill>
            </x14:dxf>
          </x14:cfRule>
          <x14:cfRule type="expression" priority="2" id="{00000000-000E-0000-0B00-000002000000}">
            <xm:f>AND(H2&lt;&gt;"", IFERROR(INDEX('Recommendations'!$I$2:$I$86, MATCH(H2,'Recommendations'!$B$2:$B$86,0))="Compensated", FALSE))</xm:f>
            <x14:dxf>
              <font>
                <color rgb="FF000000"/>
              </font>
              <fill>
                <patternFill>
                  <bgColor rgb="FFC6E0B4"/>
                </patternFill>
              </fill>
            </x14:dxf>
          </x14:cfRule>
          <x14:cfRule type="expression" priority="3" id="{00000000-000E-0000-0B00-000003000000}">
            <xm:f>AND(H2&lt;&gt;"", IFERROR(INDEX('Recommendations'!$I$2:$I$86, MATCH(H2,'Recommendations'!$B$2:$B$86,0))="Testing", FALSE))</xm:f>
            <x14:dxf>
              <font>
                <color rgb="FF000000"/>
              </font>
              <fill>
                <patternFill>
                  <bgColor rgb="FFFFC000"/>
                </patternFill>
              </fill>
            </x14:dxf>
          </x14:cfRule>
          <x14:cfRule type="expression" priority="4" id="{00000000-000E-0000-0B00-000004000000}">
            <xm:f>AND(H2&lt;&gt;"", IFERROR(INDEX('Recommendations'!$I$2:$I$86, MATCH(H2,'Recommendations'!$B$2:$B$86,0))="Failed", FALSE))</xm:f>
            <x14:dxf>
              <font>
                <color rgb="FF000000"/>
              </font>
              <fill>
                <patternFill>
                  <bgColor rgb="FFD82891"/>
                </patternFill>
              </fill>
            </x14:dxf>
          </x14:cfRule>
          <x14:cfRule type="expression" priority="5" id="{00000000-000E-0000-0B00-000005000000}">
            <xm:f>AND(H2&lt;&gt;"", IFERROR(INDEX('Recommendations'!$I$2:$I$86, MATCH(H2,'Recommendations'!$B$2:$B$86,0))="Risk Accepted", FALSE))</xm:f>
            <x14:dxf>
              <font>
                <color rgb="FF000000"/>
              </font>
              <fill>
                <patternFill>
                  <bgColor rgb="FFD9D9D9"/>
                </patternFill>
              </fill>
            </x14:dxf>
          </x14:cfRule>
          <x14:cfRule type="expression" priority="6" id="{00000000-000E-0000-0B00-000006000000}">
            <xm:f>AND(H2&lt;&gt;"", IFERROR(INDEX('Recommendations'!$I$2:$I$86, MATCH(H2,'Recommendations'!$B$2:$B$86,0))="N/A",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612</v>
      </c>
      <c r="C2" s="290"/>
      <c r="D2" s="290"/>
      <c r="E2" s="290"/>
      <c r="F2" s="290"/>
      <c r="G2" s="290"/>
      <c r="H2" s="290"/>
      <c r="I2" s="290"/>
    </row>
    <row r="4" spans="2:15" ht="18.5" x14ac:dyDescent="0.45">
      <c r="B4" s="39" t="s">
        <v>613</v>
      </c>
    </row>
    <row r="5" spans="2:15" x14ac:dyDescent="0.35">
      <c r="B5" s="41" t="s">
        <v>25</v>
      </c>
      <c r="C5" s="41" t="s">
        <v>614</v>
      </c>
      <c r="D5" s="41" t="s">
        <v>615</v>
      </c>
      <c r="F5" s="291" t="s">
        <v>616</v>
      </c>
      <c r="G5" s="291"/>
      <c r="H5" s="291"/>
      <c r="I5" s="292" t="s">
        <v>617</v>
      </c>
      <c r="J5" s="292"/>
      <c r="K5" s="292"/>
      <c r="L5" s="292"/>
      <c r="M5" s="292"/>
      <c r="N5" s="292"/>
      <c r="O5" s="292"/>
    </row>
    <row r="6" spans="2:15" x14ac:dyDescent="0.35">
      <c r="B6" s="47" t="s">
        <v>618</v>
      </c>
      <c r="C6" s="48">
        <v>85</v>
      </c>
      <c r="D6" s="49" t="s">
        <v>25</v>
      </c>
      <c r="F6" s="291" t="s">
        <v>619</v>
      </c>
      <c r="G6" s="291"/>
      <c r="H6" s="291"/>
      <c r="I6" s="293" t="s">
        <v>620</v>
      </c>
      <c r="J6" s="293"/>
      <c r="K6" s="293"/>
      <c r="L6" s="293"/>
      <c r="M6" s="293"/>
      <c r="N6" s="293"/>
      <c r="O6" s="293"/>
    </row>
    <row r="7" spans="2:15" x14ac:dyDescent="0.35">
      <c r="B7" s="50" t="s">
        <v>621</v>
      </c>
      <c r="C7" s="51">
        <f>C6-C8-C9</f>
        <v>85</v>
      </c>
      <c r="D7" s="52">
        <f>IF(C6&gt;0,C7/C6,0)</f>
        <v>1</v>
      </c>
      <c r="F7" s="291" t="s">
        <v>622</v>
      </c>
      <c r="G7" s="291"/>
      <c r="H7" s="291"/>
      <c r="I7" s="293" t="s">
        <v>620</v>
      </c>
      <c r="J7" s="293"/>
      <c r="K7" s="293"/>
      <c r="L7" s="293"/>
      <c r="M7" s="293"/>
      <c r="N7" s="293"/>
      <c r="O7" s="293"/>
    </row>
    <row r="8" spans="2:15" x14ac:dyDescent="0.35">
      <c r="B8" s="43" t="s">
        <v>623</v>
      </c>
      <c r="C8" s="44">
        <f>COUNTIF('Recommendations'!I:I,"Risk Accepted")</f>
        <v>0</v>
      </c>
      <c r="D8" s="45">
        <f>IF(C6&gt;0,C8/C6,0)</f>
        <v>0</v>
      </c>
      <c r="F8" s="291" t="s">
        <v>624</v>
      </c>
      <c r="G8" s="291"/>
      <c r="H8" s="291"/>
      <c r="I8" s="293" t="s">
        <v>620</v>
      </c>
      <c r="J8" s="293"/>
      <c r="K8" s="293"/>
      <c r="L8" s="293"/>
      <c r="M8" s="293"/>
      <c r="N8" s="293"/>
      <c r="O8" s="293"/>
    </row>
    <row r="9" spans="2:15" x14ac:dyDescent="0.35">
      <c r="B9" s="43" t="s">
        <v>625</v>
      </c>
      <c r="C9" s="44">
        <f>COUNTIF('Recommendations'!I:I,"N/A")</f>
        <v>0</v>
      </c>
      <c r="D9" s="45">
        <f>IF(C6&gt;0,C9/C6,0)</f>
        <v>0</v>
      </c>
      <c r="F9" s="291" t="s">
        <v>626</v>
      </c>
      <c r="G9" s="291"/>
      <c r="H9" s="291"/>
      <c r="I9" s="293" t="s">
        <v>620</v>
      </c>
      <c r="J9" s="293"/>
      <c r="K9" s="293"/>
      <c r="L9" s="293"/>
      <c r="M9" s="293"/>
      <c r="N9" s="293"/>
      <c r="O9" s="293"/>
    </row>
    <row r="12" spans="2:15" ht="18.5" x14ac:dyDescent="0.45">
      <c r="B12" s="39" t="s">
        <v>627</v>
      </c>
    </row>
    <row r="14" spans="2:15" x14ac:dyDescent="0.35">
      <c r="B14" s="53" t="s">
        <v>628</v>
      </c>
    </row>
    <row r="15" spans="2:15" x14ac:dyDescent="0.35">
      <c r="B15" s="41" t="s">
        <v>25</v>
      </c>
      <c r="C15" s="41" t="s">
        <v>629</v>
      </c>
      <c r="D15" s="41" t="s">
        <v>630</v>
      </c>
      <c r="E15" s="41" t="s">
        <v>631</v>
      </c>
      <c r="F15" s="41" t="s">
        <v>632</v>
      </c>
    </row>
    <row r="16" spans="2:15" x14ac:dyDescent="0.35">
      <c r="B16" s="43" t="s">
        <v>633</v>
      </c>
      <c r="C16" s="44">
        <f>COUNTIF('Recommendations'!P:P,"Resolved")</f>
        <v>0</v>
      </c>
      <c r="D16" s="44">
        <f>COUNTIF('Recommendations'!P:P,"Testing")</f>
        <v>0</v>
      </c>
      <c r="E16" s="44">
        <f>COUNTIF('Recommendations'!P:P,"Outstanding")</f>
        <v>85</v>
      </c>
      <c r="F16" s="44">
        <f>SUM(C16:E16)</f>
        <v>85</v>
      </c>
    </row>
    <row r="18" spans="2:6" x14ac:dyDescent="0.35">
      <c r="B18" s="53" t="s">
        <v>634</v>
      </c>
    </row>
    <row r="19" spans="2:6" x14ac:dyDescent="0.35">
      <c r="B19" s="54" t="s">
        <v>25</v>
      </c>
      <c r="C19" s="54" t="s">
        <v>629</v>
      </c>
      <c r="D19" s="54" t="s">
        <v>630</v>
      </c>
      <c r="E19" s="54" t="s">
        <v>631</v>
      </c>
      <c r="F19" s="54" t="s">
        <v>25</v>
      </c>
    </row>
    <row r="20" spans="2:6" x14ac:dyDescent="0.35">
      <c r="B20" s="43" t="s">
        <v>633</v>
      </c>
      <c r="C20" s="45">
        <f>IF(F16&gt;0, C16/F16, 0)</f>
        <v>0</v>
      </c>
      <c r="D20" s="45">
        <f>IF(F16&gt;0, D16/F16, 0)</f>
        <v>0</v>
      </c>
      <c r="E20" s="45">
        <f>IF(F16&gt;0, E16/F16, 0)</f>
        <v>1</v>
      </c>
      <c r="F20" s="46" t="s">
        <v>25</v>
      </c>
    </row>
    <row r="25" spans="2:6" ht="18.5" x14ac:dyDescent="0.45">
      <c r="B25" s="39" t="s">
        <v>635</v>
      </c>
    </row>
    <row r="27" spans="2:6" x14ac:dyDescent="0.35">
      <c r="B27" s="53" t="s">
        <v>628</v>
      </c>
    </row>
    <row r="28" spans="2:6" x14ac:dyDescent="0.35">
      <c r="B28" s="41" t="s">
        <v>4</v>
      </c>
      <c r="C28" s="41" t="s">
        <v>629</v>
      </c>
      <c r="D28" s="41" t="s">
        <v>630</v>
      </c>
      <c r="E28" s="41" t="s">
        <v>631</v>
      </c>
      <c r="F28" s="41" t="s">
        <v>632</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66</v>
      </c>
      <c r="F29" s="44">
        <f>SUM(C29:E29)</f>
        <v>66</v>
      </c>
    </row>
    <row r="30" spans="2:6" x14ac:dyDescent="0.35">
      <c r="B30" s="43" t="s">
        <v>152</v>
      </c>
      <c r="C30" s="44">
        <f>COUNTIFS('Recommendations'!E:E,"Level 2",'Recommendations'!P:P,"=Resolved")</f>
        <v>0</v>
      </c>
      <c r="D30" s="44">
        <f>COUNTIFS('Recommendations'!E:E,"=Level 2",'Recommendations'!P:P,"=Testing")</f>
        <v>0</v>
      </c>
      <c r="E30" s="44">
        <f>COUNTIFS('Recommendations'!E:E,"=Level 2",'Recommendations'!P:P,"=Outstanding")</f>
        <v>19</v>
      </c>
      <c r="F30" s="44">
        <f>SUM(C30:E30)</f>
        <v>19</v>
      </c>
    </row>
    <row r="32" spans="2:6" x14ac:dyDescent="0.35">
      <c r="B32" s="53" t="s">
        <v>634</v>
      </c>
    </row>
    <row r="33" spans="2:6" x14ac:dyDescent="0.35">
      <c r="B33" s="54" t="s">
        <v>4</v>
      </c>
      <c r="C33" s="54" t="s">
        <v>629</v>
      </c>
      <c r="D33" s="54" t="s">
        <v>630</v>
      </c>
      <c r="E33" s="54" t="s">
        <v>631</v>
      </c>
      <c r="F33" s="54" t="s">
        <v>25</v>
      </c>
    </row>
    <row r="34" spans="2:6" x14ac:dyDescent="0.35">
      <c r="B34" s="43" t="s">
        <v>21</v>
      </c>
      <c r="C34" s="45">
        <f>IF(F29&gt;0, C29/F29, 0)</f>
        <v>0</v>
      </c>
      <c r="D34" s="45">
        <f>IF(F29&gt;0, D29/F29, 0)</f>
        <v>0</v>
      </c>
      <c r="E34" s="45">
        <f>IF(F29&gt;0, E29/F29, 0)</f>
        <v>1</v>
      </c>
      <c r="F34" s="46" t="s">
        <v>25</v>
      </c>
    </row>
    <row r="35" spans="2:6" x14ac:dyDescent="0.35">
      <c r="B35" s="43" t="s">
        <v>152</v>
      </c>
      <c r="C35" s="45">
        <f>IF(F30&gt;0, C30/F30, 0)</f>
        <v>0</v>
      </c>
      <c r="D35" s="45">
        <f>IF(F30&gt;0, D30/F30, 0)</f>
        <v>0</v>
      </c>
      <c r="E35" s="45">
        <f>IF(F30&gt;0, E30/F30, 0)</f>
        <v>1</v>
      </c>
      <c r="F35" s="46" t="s">
        <v>25</v>
      </c>
    </row>
    <row r="40" spans="2:6" ht="18.5" x14ac:dyDescent="0.45">
      <c r="B40" s="39" t="s">
        <v>636</v>
      </c>
    </row>
    <row r="42" spans="2:6" x14ac:dyDescent="0.35">
      <c r="B42" s="53" t="s">
        <v>628</v>
      </c>
    </row>
    <row r="43" spans="2:6" x14ac:dyDescent="0.35">
      <c r="B43" s="41" t="s">
        <v>7</v>
      </c>
      <c r="C43" s="41" t="s">
        <v>629</v>
      </c>
      <c r="D43" s="41" t="s">
        <v>630</v>
      </c>
      <c r="E43" s="41" t="s">
        <v>631</v>
      </c>
      <c r="F43" s="41" t="s">
        <v>632</v>
      </c>
    </row>
    <row r="44" spans="2:6" x14ac:dyDescent="0.35">
      <c r="B44" s="43" t="s">
        <v>637</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638</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639</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640</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641</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85</v>
      </c>
      <c r="F49" s="44">
        <f t="shared" si="0"/>
        <v>85</v>
      </c>
    </row>
    <row r="51" spans="2:6" x14ac:dyDescent="0.35">
      <c r="B51" s="53" t="s">
        <v>634</v>
      </c>
    </row>
    <row r="52" spans="2:6" x14ac:dyDescent="0.35">
      <c r="B52" s="54" t="s">
        <v>7</v>
      </c>
      <c r="C52" s="54" t="s">
        <v>629</v>
      </c>
      <c r="D52" s="54" t="s">
        <v>630</v>
      </c>
      <c r="E52" s="54" t="s">
        <v>631</v>
      </c>
      <c r="F52" s="54" t="s">
        <v>25</v>
      </c>
    </row>
    <row r="53" spans="2:6" x14ac:dyDescent="0.35">
      <c r="B53" s="43" t="s">
        <v>637</v>
      </c>
      <c r="C53" s="45">
        <f t="shared" ref="C53:C58" si="1">IF(F44&gt;0, C44/F44, 0)</f>
        <v>0</v>
      </c>
      <c r="D53" s="45">
        <f t="shared" ref="D53:D58" si="2">IF(F44&gt;0, D44/F44, 0)</f>
        <v>0</v>
      </c>
      <c r="E53" s="45">
        <f t="shared" ref="E53:E58" si="3">IF(F44&gt;0, E44/F44, 0)</f>
        <v>0</v>
      </c>
      <c r="F53" s="46" t="s">
        <v>25</v>
      </c>
    </row>
    <row r="54" spans="2:6" x14ac:dyDescent="0.35">
      <c r="B54" s="43" t="s">
        <v>638</v>
      </c>
      <c r="C54" s="45">
        <f t="shared" si="1"/>
        <v>0</v>
      </c>
      <c r="D54" s="45">
        <f t="shared" si="2"/>
        <v>0</v>
      </c>
      <c r="E54" s="45">
        <f t="shared" si="3"/>
        <v>0</v>
      </c>
      <c r="F54" s="46" t="s">
        <v>25</v>
      </c>
    </row>
    <row r="55" spans="2:6" x14ac:dyDescent="0.35">
      <c r="B55" s="43" t="s">
        <v>639</v>
      </c>
      <c r="C55" s="45">
        <f t="shared" si="1"/>
        <v>0</v>
      </c>
      <c r="D55" s="45">
        <f t="shared" si="2"/>
        <v>0</v>
      </c>
      <c r="E55" s="45">
        <f t="shared" si="3"/>
        <v>0</v>
      </c>
      <c r="F55" s="46" t="s">
        <v>25</v>
      </c>
    </row>
    <row r="56" spans="2:6" x14ac:dyDescent="0.35">
      <c r="B56" s="43" t="s">
        <v>640</v>
      </c>
      <c r="C56" s="45">
        <f t="shared" si="1"/>
        <v>0</v>
      </c>
      <c r="D56" s="45">
        <f t="shared" si="2"/>
        <v>0</v>
      </c>
      <c r="E56" s="45">
        <f t="shared" si="3"/>
        <v>0</v>
      </c>
      <c r="F56" s="46" t="s">
        <v>25</v>
      </c>
    </row>
    <row r="57" spans="2:6" x14ac:dyDescent="0.35">
      <c r="B57" s="43" t="s">
        <v>641</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642</v>
      </c>
    </row>
    <row r="65" spans="2:6" x14ac:dyDescent="0.35">
      <c r="B65" s="53" t="s">
        <v>628</v>
      </c>
    </row>
    <row r="66" spans="2:6" x14ac:dyDescent="0.35">
      <c r="B66" s="41" t="s">
        <v>3</v>
      </c>
      <c r="C66" s="41" t="s">
        <v>629</v>
      </c>
      <c r="D66" s="41" t="s">
        <v>630</v>
      </c>
      <c r="E66" s="41" t="s">
        <v>631</v>
      </c>
      <c r="F66" s="41" t="s">
        <v>632</v>
      </c>
    </row>
    <row r="67" spans="2:6" x14ac:dyDescent="0.35">
      <c r="B67" s="43" t="s">
        <v>43</v>
      </c>
      <c r="C67" s="44">
        <f>COUNTIFS('Recommendations'!D:D,"Automated",'Recommendations'!P:P,"=Resolved")</f>
        <v>0</v>
      </c>
      <c r="D67" s="44">
        <f>COUNTIFS('Recommendations'!D:D,"=Automated",'Recommendations'!P:P,"=Testing")</f>
        <v>0</v>
      </c>
      <c r="E67" s="44">
        <f>COUNTIFS('Recommendations'!D:D,"=Automated",'Recommendations'!P:P,"=Outstanding")</f>
        <v>41</v>
      </c>
      <c r="F67" s="44">
        <f>SUM(C67:E67)</f>
        <v>41</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44</v>
      </c>
      <c r="F68" s="44">
        <f>SUM(C68:E68)</f>
        <v>44</v>
      </c>
    </row>
    <row r="70" spans="2:6" x14ac:dyDescent="0.35">
      <c r="B70" s="53" t="s">
        <v>634</v>
      </c>
    </row>
    <row r="71" spans="2:6" x14ac:dyDescent="0.35">
      <c r="B71" s="54" t="s">
        <v>3</v>
      </c>
      <c r="C71" s="54" t="s">
        <v>629</v>
      </c>
      <c r="D71" s="54" t="s">
        <v>630</v>
      </c>
      <c r="E71" s="54" t="s">
        <v>631</v>
      </c>
      <c r="F71" s="54" t="s">
        <v>25</v>
      </c>
    </row>
    <row r="72" spans="2:6" x14ac:dyDescent="0.35">
      <c r="B72" s="43" t="s">
        <v>43</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643</v>
      </c>
    </row>
    <row r="80" spans="2:6" x14ac:dyDescent="0.35">
      <c r="B80" s="53" t="s">
        <v>628</v>
      </c>
    </row>
    <row r="81" spans="2:6" x14ac:dyDescent="0.35">
      <c r="B81" s="41" t="s">
        <v>5</v>
      </c>
      <c r="C81" s="41" t="s">
        <v>629</v>
      </c>
      <c r="D81" s="41" t="s">
        <v>630</v>
      </c>
      <c r="E81" s="41" t="s">
        <v>631</v>
      </c>
      <c r="F81" s="41" t="s">
        <v>632</v>
      </c>
    </row>
    <row r="82" spans="2:6" x14ac:dyDescent="0.35">
      <c r="B82" s="43" t="s">
        <v>644</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645</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646</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647</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85</v>
      </c>
      <c r="F86" s="44">
        <f>SUM(C86:E86)</f>
        <v>85</v>
      </c>
    </row>
    <row r="88" spans="2:6" x14ac:dyDescent="0.35">
      <c r="B88" s="53" t="s">
        <v>634</v>
      </c>
    </row>
    <row r="89" spans="2:6" x14ac:dyDescent="0.35">
      <c r="B89" s="54" t="s">
        <v>5</v>
      </c>
      <c r="C89" s="54" t="s">
        <v>629</v>
      </c>
      <c r="D89" s="54" t="s">
        <v>630</v>
      </c>
      <c r="E89" s="54" t="s">
        <v>631</v>
      </c>
      <c r="F89" s="54" t="s">
        <v>25</v>
      </c>
    </row>
    <row r="90" spans="2:6" x14ac:dyDescent="0.35">
      <c r="B90" s="43" t="s">
        <v>644</v>
      </c>
      <c r="C90" s="45">
        <f>IF(F82&gt;0, C82/F82, 0)</f>
        <v>0</v>
      </c>
      <c r="D90" s="45">
        <f>IF(F82&gt;0, D82/F82, 0)</f>
        <v>0</v>
      </c>
      <c r="E90" s="45">
        <f>IF(F82&gt;0, E82/F82, 0)</f>
        <v>0</v>
      </c>
      <c r="F90" s="46" t="s">
        <v>25</v>
      </c>
    </row>
    <row r="91" spans="2:6" x14ac:dyDescent="0.35">
      <c r="B91" s="43" t="s">
        <v>645</v>
      </c>
      <c r="C91" s="45">
        <f>IF(F83&gt;0, C83/F83, 0)</f>
        <v>0</v>
      </c>
      <c r="D91" s="45">
        <f>IF(F83&gt;0, D83/F83, 0)</f>
        <v>0</v>
      </c>
      <c r="E91" s="45">
        <f>IF(F83&gt;0, E83/F83, 0)</f>
        <v>0</v>
      </c>
      <c r="F91" s="46" t="s">
        <v>25</v>
      </c>
    </row>
    <row r="92" spans="2:6" x14ac:dyDescent="0.35">
      <c r="B92" s="43" t="s">
        <v>646</v>
      </c>
      <c r="C92" s="45">
        <f>IF(F84&gt;0, C84/F84, 0)</f>
        <v>0</v>
      </c>
      <c r="D92" s="45">
        <f>IF(F84&gt;0, D84/F84, 0)</f>
        <v>0</v>
      </c>
      <c r="E92" s="45">
        <f>IF(F84&gt;0, E84/F84, 0)</f>
        <v>0</v>
      </c>
      <c r="F92" s="46" t="s">
        <v>25</v>
      </c>
    </row>
    <row r="93" spans="2:6" x14ac:dyDescent="0.35">
      <c r="B93" s="43" t="s">
        <v>647</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648</v>
      </c>
    </row>
    <row r="101" spans="2:6" x14ac:dyDescent="0.35">
      <c r="B101" s="53" t="s">
        <v>628</v>
      </c>
    </row>
    <row r="102" spans="2:6" x14ac:dyDescent="0.35">
      <c r="B102" s="41" t="s">
        <v>649</v>
      </c>
      <c r="C102" s="41" t="s">
        <v>629</v>
      </c>
      <c r="D102" s="41" t="s">
        <v>630</v>
      </c>
      <c r="E102" s="41" t="s">
        <v>631</v>
      </c>
      <c r="F102" s="41" t="s">
        <v>632</v>
      </c>
    </row>
    <row r="103" spans="2:6" x14ac:dyDescent="0.35">
      <c r="B103" s="43" t="s">
        <v>650</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651</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652</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85</v>
      </c>
      <c r="F106" s="44">
        <f>SUM(C106:E106)</f>
        <v>85</v>
      </c>
    </row>
    <row r="108" spans="2:6" x14ac:dyDescent="0.35">
      <c r="B108" s="53" t="s">
        <v>634</v>
      </c>
    </row>
    <row r="109" spans="2:6" x14ac:dyDescent="0.35">
      <c r="B109" s="54" t="s">
        <v>649</v>
      </c>
      <c r="C109" s="54" t="s">
        <v>629</v>
      </c>
      <c r="D109" s="54" t="s">
        <v>630</v>
      </c>
      <c r="E109" s="54" t="s">
        <v>631</v>
      </c>
      <c r="F109" s="54" t="s">
        <v>25</v>
      </c>
    </row>
    <row r="110" spans="2:6" x14ac:dyDescent="0.35">
      <c r="B110" s="43" t="s">
        <v>650</v>
      </c>
      <c r="C110" s="45">
        <f>IF(F103&gt;0, C103/F103, 0)</f>
        <v>0</v>
      </c>
      <c r="D110" s="45">
        <f>IF(F103&gt;0, D103/F103, 0)</f>
        <v>0</v>
      </c>
      <c r="E110" s="45">
        <f>IF(F103&gt;0, E103/F103, 0)</f>
        <v>0</v>
      </c>
      <c r="F110" s="46" t="s">
        <v>25</v>
      </c>
    </row>
    <row r="111" spans="2:6" x14ac:dyDescent="0.35">
      <c r="B111" s="43" t="s">
        <v>651</v>
      </c>
      <c r="C111" s="45">
        <f>IF(F104&gt;0, C104/F104, 0)</f>
        <v>0</v>
      </c>
      <c r="D111" s="45">
        <f>IF(F104&gt;0, D104/F104, 0)</f>
        <v>0</v>
      </c>
      <c r="E111" s="45">
        <f>IF(F104&gt;0, E104/F104, 0)</f>
        <v>0</v>
      </c>
      <c r="F111" s="46" t="s">
        <v>25</v>
      </c>
    </row>
    <row r="112" spans="2:6" x14ac:dyDescent="0.35">
      <c r="B112" s="43" t="s">
        <v>652</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653</v>
      </c>
      <c r="J118" s="39" t="s">
        <v>654</v>
      </c>
    </row>
    <row r="119" spans="2:15" x14ac:dyDescent="0.35">
      <c r="B119" s="41" t="s">
        <v>7</v>
      </c>
      <c r="C119" s="294" t="s">
        <v>655</v>
      </c>
      <c r="D119" s="294"/>
      <c r="E119" s="41" t="s">
        <v>621</v>
      </c>
      <c r="F119" s="41" t="s">
        <v>629</v>
      </c>
      <c r="G119" s="294" t="s">
        <v>656</v>
      </c>
      <c r="H119" s="294"/>
      <c r="J119" s="41" t="s">
        <v>7</v>
      </c>
      <c r="K119" s="41" t="s">
        <v>644</v>
      </c>
      <c r="L119" s="41" t="s">
        <v>645</v>
      </c>
      <c r="M119" s="41" t="s">
        <v>646</v>
      </c>
      <c r="N119" s="41" t="s">
        <v>647</v>
      </c>
      <c r="O119" s="41" t="s">
        <v>22</v>
      </c>
    </row>
    <row r="120" spans="2:15" x14ac:dyDescent="0.35">
      <c r="B120" s="47" t="s">
        <v>637</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637</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638</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638</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639</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639</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640</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640</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641</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641</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85</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85</v>
      </c>
    </row>
    <row r="132" spans="2:24" ht="21" x14ac:dyDescent="0.5">
      <c r="B132" s="39" t="s">
        <v>657</v>
      </c>
      <c r="P132" s="56" t="s">
        <v>658</v>
      </c>
    </row>
    <row r="134" spans="2:24" ht="60" customHeight="1" x14ac:dyDescent="0.35">
      <c r="B134" s="297" t="s">
        <v>659</v>
      </c>
      <c r="C134" s="290"/>
      <c r="D134" s="290"/>
      <c r="E134" s="290"/>
      <c r="F134" s="290"/>
      <c r="P134" s="297" t="s">
        <v>660</v>
      </c>
      <c r="Q134" s="290"/>
      <c r="R134" s="290"/>
      <c r="S134" s="290"/>
      <c r="T134" s="290"/>
      <c r="U134" s="290"/>
      <c r="V134" s="290"/>
      <c r="W134" s="290"/>
    </row>
    <row r="136" spans="2:24" ht="30" customHeight="1" x14ac:dyDescent="0.35">
      <c r="P136" s="57" t="s">
        <v>661</v>
      </c>
      <c r="Q136" s="58">
        <f>C16</f>
        <v>0</v>
      </c>
      <c r="R136" s="59"/>
      <c r="S136" s="58">
        <f>C82</f>
        <v>0</v>
      </c>
      <c r="T136" s="59"/>
      <c r="U136" s="58">
        <f>C83</f>
        <v>0</v>
      </c>
      <c r="V136" s="59"/>
      <c r="W136" s="58">
        <f>C84</f>
        <v>0</v>
      </c>
      <c r="X136" s="59"/>
    </row>
    <row r="137" spans="2:24" ht="35" customHeight="1" x14ac:dyDescent="0.35">
      <c r="P137" s="60" t="s">
        <v>662</v>
      </c>
      <c r="Q137" s="60" t="s">
        <v>663</v>
      </c>
      <c r="R137" s="60" t="s">
        <v>664</v>
      </c>
      <c r="S137" s="60" t="s">
        <v>665</v>
      </c>
      <c r="T137" s="60" t="s">
        <v>666</v>
      </c>
      <c r="U137" s="60" t="s">
        <v>667</v>
      </c>
      <c r="V137" s="60" t="s">
        <v>668</v>
      </c>
      <c r="W137" s="60" t="s">
        <v>669</v>
      </c>
      <c r="X137" s="60" t="s">
        <v>670</v>
      </c>
    </row>
    <row r="138" spans="2:24" x14ac:dyDescent="0.35">
      <c r="O138" s="61" t="s">
        <v>671</v>
      </c>
      <c r="P138" s="62" t="s">
        <v>672</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673</v>
      </c>
      <c r="P173" s="56" t="s">
        <v>674</v>
      </c>
    </row>
    <row r="175" spans="2:24" ht="45" customHeight="1" x14ac:dyDescent="0.35">
      <c r="B175" s="297" t="s">
        <v>675</v>
      </c>
      <c r="C175" s="290"/>
      <c r="D175" s="290"/>
      <c r="E175" s="290"/>
      <c r="F175" s="290"/>
      <c r="P175" s="297" t="s">
        <v>676</v>
      </c>
      <c r="Q175" s="290"/>
      <c r="R175" s="290"/>
      <c r="S175" s="290"/>
      <c r="T175" s="290"/>
      <c r="U175" s="290"/>
    </row>
    <row r="176" spans="2:24" ht="35" customHeight="1" x14ac:dyDescent="0.35">
      <c r="P176" s="294" t="s">
        <v>677</v>
      </c>
      <c r="Q176" s="294"/>
      <c r="R176" s="294" t="s">
        <v>678</v>
      </c>
      <c r="S176" s="294"/>
      <c r="T176" s="294"/>
    </row>
    <row r="177" spans="16:22" ht="30" customHeight="1" x14ac:dyDescent="0.35">
      <c r="P177" s="298">
        <v>0</v>
      </c>
      <c r="Q177" s="299"/>
      <c r="R177" s="300" t="s">
        <v>679</v>
      </c>
      <c r="S177" s="301"/>
      <c r="T177" s="301"/>
    </row>
    <row r="180" spans="16:22" ht="25" customHeight="1" x14ac:dyDescent="0.35">
      <c r="P180" s="65" t="s">
        <v>662</v>
      </c>
      <c r="Q180" s="65" t="s">
        <v>680</v>
      </c>
      <c r="R180" s="65" t="s">
        <v>681</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528</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90"/>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86"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t="s">
        <v>33</v>
      </c>
      <c r="N3" s="5" t="s">
        <v>34</v>
      </c>
      <c r="O3" s="5" t="s">
        <v>35</v>
      </c>
      <c r="P3" s="4" t="str">
        <f t="shared" si="0"/>
        <v>Outstanding</v>
      </c>
      <c r="Q3" s="13" t="s">
        <v>25</v>
      </c>
    </row>
    <row r="4" spans="1:17" ht="60" customHeight="1" x14ac:dyDescent="0.35">
      <c r="A4" s="11" t="s">
        <v>17</v>
      </c>
      <c r="B4" s="2" t="s">
        <v>36</v>
      </c>
      <c r="C4" s="1" t="s">
        <v>37</v>
      </c>
      <c r="D4" s="3" t="s">
        <v>20</v>
      </c>
      <c r="E4" s="3" t="s">
        <v>21</v>
      </c>
      <c r="F4" s="4" t="s">
        <v>22</v>
      </c>
      <c r="G4" s="4" t="s">
        <v>23</v>
      </c>
      <c r="H4" s="4" t="s">
        <v>24</v>
      </c>
      <c r="I4" s="4" t="s">
        <v>25</v>
      </c>
      <c r="J4" s="5" t="s">
        <v>25</v>
      </c>
      <c r="K4" s="5" t="s">
        <v>38</v>
      </c>
      <c r="L4" s="5" t="s">
        <v>39</v>
      </c>
      <c r="M4" s="5"/>
      <c r="N4" s="5" t="s">
        <v>40</v>
      </c>
      <c r="O4" s="5"/>
      <c r="P4" s="4" t="str">
        <f t="shared" si="0"/>
        <v>Outstanding</v>
      </c>
      <c r="Q4" s="13" t="s">
        <v>25</v>
      </c>
    </row>
    <row r="5" spans="1:17" ht="60" customHeight="1" x14ac:dyDescent="0.35">
      <c r="A5" s="11" t="s">
        <v>17</v>
      </c>
      <c r="B5" s="2" t="s">
        <v>41</v>
      </c>
      <c r="C5" s="1" t="s">
        <v>42</v>
      </c>
      <c r="D5" s="3" t="s">
        <v>43</v>
      </c>
      <c r="E5" s="3" t="s">
        <v>21</v>
      </c>
      <c r="F5" s="4" t="s">
        <v>22</v>
      </c>
      <c r="G5" s="4" t="s">
        <v>23</v>
      </c>
      <c r="H5" s="4" t="s">
        <v>24</v>
      </c>
      <c r="I5" s="4" t="s">
        <v>25</v>
      </c>
      <c r="J5" s="5" t="s">
        <v>25</v>
      </c>
      <c r="K5" s="5" t="s">
        <v>44</v>
      </c>
      <c r="L5" s="5" t="s">
        <v>45</v>
      </c>
      <c r="M5" s="5"/>
      <c r="N5" s="5" t="s">
        <v>46</v>
      </c>
      <c r="O5" s="5" t="s">
        <v>47</v>
      </c>
      <c r="P5" s="4" t="str">
        <f t="shared" si="0"/>
        <v>Outstanding</v>
      </c>
      <c r="Q5" s="13" t="s">
        <v>25</v>
      </c>
    </row>
    <row r="6" spans="1:17" ht="60" customHeight="1" x14ac:dyDescent="0.35">
      <c r="A6" s="11" t="s">
        <v>17</v>
      </c>
      <c r="B6" s="2" t="s">
        <v>48</v>
      </c>
      <c r="C6" s="1" t="s">
        <v>49</v>
      </c>
      <c r="D6" s="3" t="s">
        <v>43</v>
      </c>
      <c r="E6" s="3" t="s">
        <v>21</v>
      </c>
      <c r="F6" s="4" t="s">
        <v>22</v>
      </c>
      <c r="G6" s="4" t="s">
        <v>23</v>
      </c>
      <c r="H6" s="4" t="s">
        <v>24</v>
      </c>
      <c r="I6" s="4" t="s">
        <v>25</v>
      </c>
      <c r="J6" s="5" t="s">
        <v>25</v>
      </c>
      <c r="K6" s="5" t="s">
        <v>50</v>
      </c>
      <c r="L6" s="5" t="s">
        <v>51</v>
      </c>
      <c r="M6" s="5" t="s">
        <v>52</v>
      </c>
      <c r="N6" s="5" t="s">
        <v>53</v>
      </c>
      <c r="O6" s="5"/>
      <c r="P6" s="4" t="str">
        <f t="shared" si="0"/>
        <v>Outstanding</v>
      </c>
      <c r="Q6" s="13" t="s">
        <v>25</v>
      </c>
    </row>
    <row r="7" spans="1:17" ht="60" customHeight="1" x14ac:dyDescent="0.35">
      <c r="A7" s="11" t="s">
        <v>17</v>
      </c>
      <c r="B7" s="2" t="s">
        <v>54</v>
      </c>
      <c r="C7" s="1" t="s">
        <v>55</v>
      </c>
      <c r="D7" s="3" t="s">
        <v>43</v>
      </c>
      <c r="E7" s="3" t="s">
        <v>21</v>
      </c>
      <c r="F7" s="4" t="s">
        <v>22</v>
      </c>
      <c r="G7" s="4" t="s">
        <v>23</v>
      </c>
      <c r="H7" s="4" t="s">
        <v>24</v>
      </c>
      <c r="I7" s="4" t="s">
        <v>25</v>
      </c>
      <c r="J7" s="5" t="s">
        <v>25</v>
      </c>
      <c r="K7" s="5" t="s">
        <v>56</v>
      </c>
      <c r="L7" s="5" t="s">
        <v>57</v>
      </c>
      <c r="M7" s="5"/>
      <c r="N7" s="5" t="s">
        <v>58</v>
      </c>
      <c r="O7" s="5"/>
      <c r="P7" s="4" t="str">
        <f t="shared" si="0"/>
        <v>Outstanding</v>
      </c>
      <c r="Q7" s="13" t="s">
        <v>25</v>
      </c>
    </row>
    <row r="8" spans="1:17" ht="60" customHeight="1" x14ac:dyDescent="0.35">
      <c r="A8" s="11" t="s">
        <v>17</v>
      </c>
      <c r="B8" s="2" t="s">
        <v>59</v>
      </c>
      <c r="C8" s="1" t="s">
        <v>60</v>
      </c>
      <c r="D8" s="3" t="s">
        <v>43</v>
      </c>
      <c r="E8" s="3" t="s">
        <v>21</v>
      </c>
      <c r="F8" s="4" t="s">
        <v>22</v>
      </c>
      <c r="G8" s="4" t="s">
        <v>23</v>
      </c>
      <c r="H8" s="4" t="s">
        <v>24</v>
      </c>
      <c r="I8" s="4" t="s">
        <v>25</v>
      </c>
      <c r="J8" s="5" t="s">
        <v>25</v>
      </c>
      <c r="K8" s="5" t="s">
        <v>61</v>
      </c>
      <c r="L8" s="5" t="s">
        <v>62</v>
      </c>
      <c r="M8" s="5"/>
      <c r="N8" s="5" t="s">
        <v>63</v>
      </c>
      <c r="O8" s="5" t="s">
        <v>64</v>
      </c>
      <c r="P8" s="4" t="str">
        <f t="shared" si="0"/>
        <v>Outstanding</v>
      </c>
      <c r="Q8" s="13" t="s">
        <v>25</v>
      </c>
    </row>
    <row r="9" spans="1:17" ht="60" customHeight="1" x14ac:dyDescent="0.35">
      <c r="A9" s="11" t="s">
        <v>17</v>
      </c>
      <c r="B9" s="2" t="s">
        <v>65</v>
      </c>
      <c r="C9" s="1" t="s">
        <v>66</v>
      </c>
      <c r="D9" s="3" t="s">
        <v>43</v>
      </c>
      <c r="E9" s="3" t="s">
        <v>21</v>
      </c>
      <c r="F9" s="4" t="s">
        <v>22</v>
      </c>
      <c r="G9" s="4" t="s">
        <v>23</v>
      </c>
      <c r="H9" s="4" t="s">
        <v>24</v>
      </c>
      <c r="I9" s="4" t="s">
        <v>25</v>
      </c>
      <c r="J9" s="5" t="s">
        <v>25</v>
      </c>
      <c r="K9" s="5" t="s">
        <v>67</v>
      </c>
      <c r="L9" s="5" t="s">
        <v>68</v>
      </c>
      <c r="M9" s="5"/>
      <c r="N9" s="5" t="s">
        <v>69</v>
      </c>
      <c r="O9" s="5" t="s">
        <v>70</v>
      </c>
      <c r="P9" s="4" t="str">
        <f t="shared" si="0"/>
        <v>Outstanding</v>
      </c>
      <c r="Q9" s="13" t="s">
        <v>25</v>
      </c>
    </row>
    <row r="10" spans="1:17" ht="60" customHeight="1" x14ac:dyDescent="0.35">
      <c r="A10" s="11" t="s">
        <v>17</v>
      </c>
      <c r="B10" s="2" t="s">
        <v>71</v>
      </c>
      <c r="C10" s="1" t="s">
        <v>72</v>
      </c>
      <c r="D10" s="3" t="s">
        <v>43</v>
      </c>
      <c r="E10" s="3" t="s">
        <v>21</v>
      </c>
      <c r="F10" s="4" t="s">
        <v>22</v>
      </c>
      <c r="G10" s="4" t="s">
        <v>23</v>
      </c>
      <c r="H10" s="4" t="s">
        <v>24</v>
      </c>
      <c r="I10" s="4" t="s">
        <v>25</v>
      </c>
      <c r="J10" s="5" t="s">
        <v>25</v>
      </c>
      <c r="K10" s="5" t="s">
        <v>73</v>
      </c>
      <c r="L10" s="5" t="s">
        <v>74</v>
      </c>
      <c r="M10" s="5"/>
      <c r="N10" s="5" t="s">
        <v>75</v>
      </c>
      <c r="O10" s="5" t="s">
        <v>70</v>
      </c>
      <c r="P10" s="4" t="str">
        <f t="shared" si="0"/>
        <v>Outstanding</v>
      </c>
      <c r="Q10" s="13" t="s">
        <v>25</v>
      </c>
    </row>
    <row r="11" spans="1:17" ht="60" customHeight="1" x14ac:dyDescent="0.35">
      <c r="A11" s="11" t="s">
        <v>17</v>
      </c>
      <c r="B11" s="2" t="s">
        <v>76</v>
      </c>
      <c r="C11" s="1" t="s">
        <v>77</v>
      </c>
      <c r="D11" s="3" t="s">
        <v>43</v>
      </c>
      <c r="E11" s="3" t="s">
        <v>21</v>
      </c>
      <c r="F11" s="4" t="s">
        <v>22</v>
      </c>
      <c r="G11" s="4" t="s">
        <v>23</v>
      </c>
      <c r="H11" s="4" t="s">
        <v>24</v>
      </c>
      <c r="I11" s="4" t="s">
        <v>25</v>
      </c>
      <c r="J11" s="5" t="s">
        <v>25</v>
      </c>
      <c r="K11" s="5" t="s">
        <v>78</v>
      </c>
      <c r="L11" s="5" t="s">
        <v>79</v>
      </c>
      <c r="M11" s="5"/>
      <c r="N11" s="5" t="s">
        <v>80</v>
      </c>
      <c r="O11" s="5" t="s">
        <v>64</v>
      </c>
      <c r="P11" s="4" t="str">
        <f t="shared" si="0"/>
        <v>Outstanding</v>
      </c>
      <c r="Q11" s="13" t="s">
        <v>25</v>
      </c>
    </row>
    <row r="12" spans="1:17" ht="60" customHeight="1" x14ac:dyDescent="0.35">
      <c r="A12" s="11" t="s">
        <v>17</v>
      </c>
      <c r="B12" s="2" t="s">
        <v>81</v>
      </c>
      <c r="C12" s="1" t="s">
        <v>82</v>
      </c>
      <c r="D12" s="3" t="s">
        <v>43</v>
      </c>
      <c r="E12" s="3" t="s">
        <v>21</v>
      </c>
      <c r="F12" s="4" t="s">
        <v>22</v>
      </c>
      <c r="G12" s="4" t="s">
        <v>23</v>
      </c>
      <c r="H12" s="4" t="s">
        <v>24</v>
      </c>
      <c r="I12" s="4" t="s">
        <v>25</v>
      </c>
      <c r="J12" s="5" t="s">
        <v>25</v>
      </c>
      <c r="K12" s="5" t="s">
        <v>83</v>
      </c>
      <c r="L12" s="5" t="s">
        <v>84</v>
      </c>
      <c r="M12" s="5"/>
      <c r="N12" s="5" t="s">
        <v>85</v>
      </c>
      <c r="O12" s="5" t="s">
        <v>86</v>
      </c>
      <c r="P12" s="4" t="str">
        <f t="shared" si="0"/>
        <v>Outstanding</v>
      </c>
      <c r="Q12" s="13" t="s">
        <v>25</v>
      </c>
    </row>
    <row r="13" spans="1:17" ht="60" customHeight="1" x14ac:dyDescent="0.35">
      <c r="A13" s="11" t="s">
        <v>17</v>
      </c>
      <c r="B13" s="2" t="s">
        <v>87</v>
      </c>
      <c r="C13" s="1" t="s">
        <v>88</v>
      </c>
      <c r="D13" s="3" t="s">
        <v>43</v>
      </c>
      <c r="E13" s="3" t="s">
        <v>21</v>
      </c>
      <c r="F13" s="4" t="s">
        <v>22</v>
      </c>
      <c r="G13" s="4" t="s">
        <v>23</v>
      </c>
      <c r="H13" s="4" t="s">
        <v>24</v>
      </c>
      <c r="I13" s="4" t="s">
        <v>25</v>
      </c>
      <c r="J13" s="5" t="s">
        <v>25</v>
      </c>
      <c r="K13" s="5" t="s">
        <v>89</v>
      </c>
      <c r="L13" s="5" t="s">
        <v>90</v>
      </c>
      <c r="M13" s="5"/>
      <c r="N13" s="5" t="s">
        <v>91</v>
      </c>
      <c r="O13" s="5" t="s">
        <v>92</v>
      </c>
      <c r="P13" s="4" t="str">
        <f t="shared" si="0"/>
        <v>Outstanding</v>
      </c>
      <c r="Q13" s="13" t="s">
        <v>25</v>
      </c>
    </row>
    <row r="14" spans="1:17" ht="60" customHeight="1" x14ac:dyDescent="0.35">
      <c r="A14" s="11" t="s">
        <v>17</v>
      </c>
      <c r="B14" s="2" t="s">
        <v>93</v>
      </c>
      <c r="C14" s="1" t="s">
        <v>94</v>
      </c>
      <c r="D14" s="3" t="s">
        <v>43</v>
      </c>
      <c r="E14" s="3" t="s">
        <v>21</v>
      </c>
      <c r="F14" s="4" t="s">
        <v>22</v>
      </c>
      <c r="G14" s="4" t="s">
        <v>23</v>
      </c>
      <c r="H14" s="4" t="s">
        <v>24</v>
      </c>
      <c r="I14" s="4" t="s">
        <v>25</v>
      </c>
      <c r="J14" s="5" t="s">
        <v>25</v>
      </c>
      <c r="K14" s="5" t="s">
        <v>95</v>
      </c>
      <c r="L14" s="5" t="s">
        <v>96</v>
      </c>
      <c r="M14" s="5"/>
      <c r="N14" s="5" t="s">
        <v>97</v>
      </c>
      <c r="O14" s="5" t="s">
        <v>98</v>
      </c>
      <c r="P14" s="4" t="str">
        <f t="shared" si="0"/>
        <v>Outstanding</v>
      </c>
      <c r="Q14" s="13" t="s">
        <v>25</v>
      </c>
    </row>
    <row r="15" spans="1:17" ht="60" customHeight="1" x14ac:dyDescent="0.35">
      <c r="A15" s="11" t="s">
        <v>17</v>
      </c>
      <c r="B15" s="2" t="s">
        <v>99</v>
      </c>
      <c r="C15" s="1" t="s">
        <v>100</v>
      </c>
      <c r="D15" s="3" t="s">
        <v>43</v>
      </c>
      <c r="E15" s="3" t="s">
        <v>21</v>
      </c>
      <c r="F15" s="4" t="s">
        <v>22</v>
      </c>
      <c r="G15" s="4" t="s">
        <v>23</v>
      </c>
      <c r="H15" s="4" t="s">
        <v>24</v>
      </c>
      <c r="I15" s="4" t="s">
        <v>25</v>
      </c>
      <c r="J15" s="5" t="s">
        <v>25</v>
      </c>
      <c r="K15" s="5" t="s">
        <v>101</v>
      </c>
      <c r="L15" s="5" t="s">
        <v>102</v>
      </c>
      <c r="M15" s="5"/>
      <c r="N15" s="5" t="s">
        <v>103</v>
      </c>
      <c r="O15" s="5" t="s">
        <v>104</v>
      </c>
      <c r="P15" s="4" t="str">
        <f t="shared" si="0"/>
        <v>Outstanding</v>
      </c>
      <c r="Q15" s="13" t="s">
        <v>25</v>
      </c>
    </row>
    <row r="16" spans="1:17" ht="60" customHeight="1" x14ac:dyDescent="0.35">
      <c r="A16" s="11" t="s">
        <v>17</v>
      </c>
      <c r="B16" s="2" t="s">
        <v>105</v>
      </c>
      <c r="C16" s="1" t="s">
        <v>106</v>
      </c>
      <c r="D16" s="3" t="s">
        <v>43</v>
      </c>
      <c r="E16" s="3" t="s">
        <v>21</v>
      </c>
      <c r="F16" s="4" t="s">
        <v>22</v>
      </c>
      <c r="G16" s="4" t="s">
        <v>23</v>
      </c>
      <c r="H16" s="4" t="s">
        <v>24</v>
      </c>
      <c r="I16" s="4" t="s">
        <v>25</v>
      </c>
      <c r="J16" s="5" t="s">
        <v>25</v>
      </c>
      <c r="K16" s="5" t="s">
        <v>107</v>
      </c>
      <c r="L16" s="5" t="s">
        <v>108</v>
      </c>
      <c r="M16" s="5" t="s">
        <v>109</v>
      </c>
      <c r="N16" s="5" t="s">
        <v>110</v>
      </c>
      <c r="O16" s="5" t="s">
        <v>111</v>
      </c>
      <c r="P16" s="4" t="str">
        <f t="shared" si="0"/>
        <v>Outstanding</v>
      </c>
      <c r="Q16" s="13" t="s">
        <v>25</v>
      </c>
    </row>
    <row r="17" spans="1:17" ht="60" customHeight="1" x14ac:dyDescent="0.35">
      <c r="A17" s="11" t="s">
        <v>17</v>
      </c>
      <c r="B17" s="2" t="s">
        <v>112</v>
      </c>
      <c r="C17" s="1" t="s">
        <v>113</v>
      </c>
      <c r="D17" s="3" t="s">
        <v>43</v>
      </c>
      <c r="E17" s="3" t="s">
        <v>21</v>
      </c>
      <c r="F17" s="4" t="s">
        <v>22</v>
      </c>
      <c r="G17" s="4" t="s">
        <v>23</v>
      </c>
      <c r="H17" s="4" t="s">
        <v>24</v>
      </c>
      <c r="I17" s="4" t="s">
        <v>25</v>
      </c>
      <c r="J17" s="5" t="s">
        <v>25</v>
      </c>
      <c r="K17" s="5" t="s">
        <v>114</v>
      </c>
      <c r="L17" s="5" t="s">
        <v>115</v>
      </c>
      <c r="M17" s="5" t="s">
        <v>116</v>
      </c>
      <c r="N17" s="5" t="s">
        <v>117</v>
      </c>
      <c r="O17" s="5"/>
      <c r="P17" s="4" t="str">
        <f t="shared" si="0"/>
        <v>Outstanding</v>
      </c>
      <c r="Q17" s="13" t="s">
        <v>25</v>
      </c>
    </row>
    <row r="18" spans="1:17" ht="60" customHeight="1" x14ac:dyDescent="0.35">
      <c r="A18" s="11" t="s">
        <v>118</v>
      </c>
      <c r="B18" s="2" t="s">
        <v>119</v>
      </c>
      <c r="C18" s="1" t="s">
        <v>120</v>
      </c>
      <c r="D18" s="3" t="s">
        <v>43</v>
      </c>
      <c r="E18" s="3" t="s">
        <v>21</v>
      </c>
      <c r="F18" s="4" t="s">
        <v>22</v>
      </c>
      <c r="G18" s="4" t="s">
        <v>23</v>
      </c>
      <c r="H18" s="4" t="s">
        <v>24</v>
      </c>
      <c r="I18" s="4" t="s">
        <v>25</v>
      </c>
      <c r="J18" s="5" t="s">
        <v>25</v>
      </c>
      <c r="K18" s="5" t="s">
        <v>121</v>
      </c>
      <c r="L18" s="5" t="s">
        <v>122</v>
      </c>
      <c r="M18" s="5" t="s">
        <v>123</v>
      </c>
      <c r="N18" s="5" t="s">
        <v>124</v>
      </c>
      <c r="O18" s="5" t="s">
        <v>125</v>
      </c>
      <c r="P18" s="4" t="str">
        <f t="shared" si="0"/>
        <v>Outstanding</v>
      </c>
      <c r="Q18" s="13" t="s">
        <v>25</v>
      </c>
    </row>
    <row r="19" spans="1:17" ht="60" customHeight="1" x14ac:dyDescent="0.35">
      <c r="A19" s="11" t="s">
        <v>118</v>
      </c>
      <c r="B19" s="2" t="s">
        <v>126</v>
      </c>
      <c r="C19" s="1" t="s">
        <v>127</v>
      </c>
      <c r="D19" s="3" t="s">
        <v>43</v>
      </c>
      <c r="E19" s="3" t="s">
        <v>21</v>
      </c>
      <c r="F19" s="4" t="s">
        <v>22</v>
      </c>
      <c r="G19" s="4" t="s">
        <v>23</v>
      </c>
      <c r="H19" s="4" t="s">
        <v>24</v>
      </c>
      <c r="I19" s="4" t="s">
        <v>25</v>
      </c>
      <c r="J19" s="5" t="s">
        <v>25</v>
      </c>
      <c r="K19" s="5" t="s">
        <v>128</v>
      </c>
      <c r="L19" s="5" t="s">
        <v>129</v>
      </c>
      <c r="M19" s="5"/>
      <c r="N19" s="5" t="s">
        <v>130</v>
      </c>
      <c r="O19" s="5" t="s">
        <v>131</v>
      </c>
      <c r="P19" s="4" t="str">
        <f t="shared" si="0"/>
        <v>Outstanding</v>
      </c>
      <c r="Q19" s="13" t="s">
        <v>25</v>
      </c>
    </row>
    <row r="20" spans="1:17" ht="60" customHeight="1" x14ac:dyDescent="0.35">
      <c r="A20" s="11" t="s">
        <v>118</v>
      </c>
      <c r="B20" s="2" t="s">
        <v>132</v>
      </c>
      <c r="C20" s="1" t="s">
        <v>133</v>
      </c>
      <c r="D20" s="3" t="s">
        <v>20</v>
      </c>
      <c r="E20" s="3" t="s">
        <v>21</v>
      </c>
      <c r="F20" s="4" t="s">
        <v>22</v>
      </c>
      <c r="G20" s="4" t="s">
        <v>23</v>
      </c>
      <c r="H20" s="4" t="s">
        <v>24</v>
      </c>
      <c r="I20" s="4" t="s">
        <v>25</v>
      </c>
      <c r="J20" s="5" t="s">
        <v>25</v>
      </c>
      <c r="K20" s="5" t="s">
        <v>134</v>
      </c>
      <c r="L20" s="5" t="s">
        <v>135</v>
      </c>
      <c r="M20" s="5" t="s">
        <v>136</v>
      </c>
      <c r="N20" s="5" t="s">
        <v>137</v>
      </c>
      <c r="O20" s="5" t="s">
        <v>138</v>
      </c>
      <c r="P20" s="4" t="str">
        <f t="shared" si="0"/>
        <v>Outstanding</v>
      </c>
      <c r="Q20" s="13" t="s">
        <v>25</v>
      </c>
    </row>
    <row r="21" spans="1:17" ht="60" customHeight="1" x14ac:dyDescent="0.35">
      <c r="A21" s="11" t="s">
        <v>118</v>
      </c>
      <c r="B21" s="2" t="s">
        <v>139</v>
      </c>
      <c r="C21" s="1" t="s">
        <v>140</v>
      </c>
      <c r="D21" s="3" t="s">
        <v>20</v>
      </c>
      <c r="E21" s="3" t="s">
        <v>21</v>
      </c>
      <c r="F21" s="4" t="s">
        <v>22</v>
      </c>
      <c r="G21" s="4" t="s">
        <v>23</v>
      </c>
      <c r="H21" s="4" t="s">
        <v>24</v>
      </c>
      <c r="I21" s="4" t="s">
        <v>25</v>
      </c>
      <c r="J21" s="5" t="s">
        <v>25</v>
      </c>
      <c r="K21" s="5" t="s">
        <v>141</v>
      </c>
      <c r="L21" s="5" t="s">
        <v>142</v>
      </c>
      <c r="M21" s="5"/>
      <c r="N21" s="5" t="s">
        <v>143</v>
      </c>
      <c r="O21" s="5" t="s">
        <v>144</v>
      </c>
      <c r="P21" s="4" t="str">
        <f t="shared" si="0"/>
        <v>Outstanding</v>
      </c>
      <c r="Q21" s="13" t="s">
        <v>25</v>
      </c>
    </row>
    <row r="22" spans="1:17" ht="60" customHeight="1" x14ac:dyDescent="0.35">
      <c r="A22" s="11" t="s">
        <v>118</v>
      </c>
      <c r="B22" s="2" t="s">
        <v>145</v>
      </c>
      <c r="C22" s="1" t="s">
        <v>146</v>
      </c>
      <c r="D22" s="3" t="s">
        <v>20</v>
      </c>
      <c r="E22" s="3" t="s">
        <v>21</v>
      </c>
      <c r="F22" s="4" t="s">
        <v>22</v>
      </c>
      <c r="G22" s="4" t="s">
        <v>23</v>
      </c>
      <c r="H22" s="4" t="s">
        <v>24</v>
      </c>
      <c r="I22" s="4" t="s">
        <v>25</v>
      </c>
      <c r="J22" s="5" t="s">
        <v>25</v>
      </c>
      <c r="K22" s="5" t="s">
        <v>147</v>
      </c>
      <c r="L22" s="5" t="s">
        <v>148</v>
      </c>
      <c r="M22" s="5"/>
      <c r="N22" s="5" t="s">
        <v>149</v>
      </c>
      <c r="O22" s="5" t="s">
        <v>144</v>
      </c>
      <c r="P22" s="4" t="str">
        <f t="shared" si="0"/>
        <v>Outstanding</v>
      </c>
      <c r="Q22" s="13" t="s">
        <v>25</v>
      </c>
    </row>
    <row r="23" spans="1:17" ht="60" customHeight="1" x14ac:dyDescent="0.35">
      <c r="A23" s="11" t="s">
        <v>118</v>
      </c>
      <c r="B23" s="2" t="s">
        <v>150</v>
      </c>
      <c r="C23" s="1" t="s">
        <v>151</v>
      </c>
      <c r="D23" s="3" t="s">
        <v>20</v>
      </c>
      <c r="E23" s="3" t="s">
        <v>152</v>
      </c>
      <c r="F23" s="4" t="s">
        <v>22</v>
      </c>
      <c r="G23" s="4" t="s">
        <v>23</v>
      </c>
      <c r="H23" s="4" t="s">
        <v>24</v>
      </c>
      <c r="I23" s="4" t="s">
        <v>25</v>
      </c>
      <c r="J23" s="5" t="s">
        <v>25</v>
      </c>
      <c r="K23" s="5" t="s">
        <v>153</v>
      </c>
      <c r="L23" s="5" t="s">
        <v>154</v>
      </c>
      <c r="M23" s="5" t="s">
        <v>155</v>
      </c>
      <c r="N23" s="5" t="s">
        <v>156</v>
      </c>
      <c r="O23" s="5" t="s">
        <v>144</v>
      </c>
      <c r="P23" s="4" t="str">
        <f t="shared" si="0"/>
        <v>Outstanding</v>
      </c>
      <c r="Q23" s="13" t="s">
        <v>25</v>
      </c>
    </row>
    <row r="24" spans="1:17" ht="60" customHeight="1" x14ac:dyDescent="0.35">
      <c r="A24" s="11" t="s">
        <v>118</v>
      </c>
      <c r="B24" s="2" t="s">
        <v>157</v>
      </c>
      <c r="C24" s="1" t="s">
        <v>158</v>
      </c>
      <c r="D24" s="3" t="s">
        <v>20</v>
      </c>
      <c r="E24" s="3" t="s">
        <v>152</v>
      </c>
      <c r="F24" s="4" t="s">
        <v>22</v>
      </c>
      <c r="G24" s="4" t="s">
        <v>23</v>
      </c>
      <c r="H24" s="4" t="s">
        <v>24</v>
      </c>
      <c r="I24" s="4" t="s">
        <v>25</v>
      </c>
      <c r="J24" s="5" t="s">
        <v>25</v>
      </c>
      <c r="K24" s="5" t="s">
        <v>159</v>
      </c>
      <c r="L24" s="5" t="s">
        <v>160</v>
      </c>
      <c r="M24" s="5" t="s">
        <v>161</v>
      </c>
      <c r="N24" s="5" t="s">
        <v>162</v>
      </c>
      <c r="O24" s="5" t="s">
        <v>144</v>
      </c>
      <c r="P24" s="4" t="str">
        <f t="shared" si="0"/>
        <v>Outstanding</v>
      </c>
      <c r="Q24" s="13" t="s">
        <v>25</v>
      </c>
    </row>
    <row r="25" spans="1:17" ht="60" customHeight="1" x14ac:dyDescent="0.35">
      <c r="A25" s="11" t="s">
        <v>118</v>
      </c>
      <c r="B25" s="2" t="s">
        <v>163</v>
      </c>
      <c r="C25" s="1" t="s">
        <v>164</v>
      </c>
      <c r="D25" s="3" t="s">
        <v>20</v>
      </c>
      <c r="E25" s="3" t="s">
        <v>152</v>
      </c>
      <c r="F25" s="4" t="s">
        <v>22</v>
      </c>
      <c r="G25" s="4" t="s">
        <v>23</v>
      </c>
      <c r="H25" s="4" t="s">
        <v>24</v>
      </c>
      <c r="I25" s="4" t="s">
        <v>25</v>
      </c>
      <c r="J25" s="5" t="s">
        <v>25</v>
      </c>
      <c r="K25" s="5" t="s">
        <v>165</v>
      </c>
      <c r="L25" s="5" t="s">
        <v>166</v>
      </c>
      <c r="M25" s="5" t="s">
        <v>161</v>
      </c>
      <c r="N25" s="5" t="s">
        <v>167</v>
      </c>
      <c r="O25" s="5" t="s">
        <v>144</v>
      </c>
      <c r="P25" s="4" t="str">
        <f t="shared" si="0"/>
        <v>Outstanding</v>
      </c>
      <c r="Q25" s="13" t="s">
        <v>25</v>
      </c>
    </row>
    <row r="26" spans="1:17" ht="60" customHeight="1" x14ac:dyDescent="0.35">
      <c r="A26" s="11" t="s">
        <v>118</v>
      </c>
      <c r="B26" s="2" t="s">
        <v>168</v>
      </c>
      <c r="C26" s="1" t="s">
        <v>169</v>
      </c>
      <c r="D26" s="3" t="s">
        <v>20</v>
      </c>
      <c r="E26" s="3" t="s">
        <v>152</v>
      </c>
      <c r="F26" s="4" t="s">
        <v>22</v>
      </c>
      <c r="G26" s="4" t="s">
        <v>23</v>
      </c>
      <c r="H26" s="4" t="s">
        <v>24</v>
      </c>
      <c r="I26" s="4" t="s">
        <v>25</v>
      </c>
      <c r="J26" s="5" t="s">
        <v>25</v>
      </c>
      <c r="K26" s="5" t="s">
        <v>170</v>
      </c>
      <c r="L26" s="5" t="s">
        <v>171</v>
      </c>
      <c r="M26" s="5" t="s">
        <v>161</v>
      </c>
      <c r="N26" s="5" t="s">
        <v>172</v>
      </c>
      <c r="O26" s="5" t="s">
        <v>144</v>
      </c>
      <c r="P26" s="4" t="str">
        <f t="shared" si="0"/>
        <v>Outstanding</v>
      </c>
      <c r="Q26" s="13" t="s">
        <v>25</v>
      </c>
    </row>
    <row r="27" spans="1:17" ht="60" customHeight="1" x14ac:dyDescent="0.35">
      <c r="A27" s="11" t="s">
        <v>118</v>
      </c>
      <c r="B27" s="2" t="s">
        <v>173</v>
      </c>
      <c r="C27" s="1" t="s">
        <v>174</v>
      </c>
      <c r="D27" s="3" t="s">
        <v>20</v>
      </c>
      <c r="E27" s="3" t="s">
        <v>21</v>
      </c>
      <c r="F27" s="4" t="s">
        <v>22</v>
      </c>
      <c r="G27" s="4" t="s">
        <v>23</v>
      </c>
      <c r="H27" s="4" t="s">
        <v>24</v>
      </c>
      <c r="I27" s="4" t="s">
        <v>25</v>
      </c>
      <c r="J27" s="5" t="s">
        <v>25</v>
      </c>
      <c r="K27" s="5" t="s">
        <v>175</v>
      </c>
      <c r="L27" s="5" t="s">
        <v>176</v>
      </c>
      <c r="M27" s="5"/>
      <c r="N27" s="5" t="s">
        <v>177</v>
      </c>
      <c r="O27" s="5" t="s">
        <v>178</v>
      </c>
      <c r="P27" s="4" t="str">
        <f t="shared" si="0"/>
        <v>Outstanding</v>
      </c>
      <c r="Q27" s="13" t="s">
        <v>25</v>
      </c>
    </row>
    <row r="28" spans="1:17" ht="60" customHeight="1" x14ac:dyDescent="0.35">
      <c r="A28" s="11" t="s">
        <v>118</v>
      </c>
      <c r="B28" s="2" t="s">
        <v>179</v>
      </c>
      <c r="C28" s="1" t="s">
        <v>180</v>
      </c>
      <c r="D28" s="3" t="s">
        <v>20</v>
      </c>
      <c r="E28" s="3" t="s">
        <v>152</v>
      </c>
      <c r="F28" s="4" t="s">
        <v>22</v>
      </c>
      <c r="G28" s="4" t="s">
        <v>23</v>
      </c>
      <c r="H28" s="4" t="s">
        <v>24</v>
      </c>
      <c r="I28" s="4" t="s">
        <v>25</v>
      </c>
      <c r="J28" s="5" t="s">
        <v>25</v>
      </c>
      <c r="K28" s="5" t="s">
        <v>181</v>
      </c>
      <c r="L28" s="5" t="s">
        <v>182</v>
      </c>
      <c r="M28" s="5"/>
      <c r="N28" s="5" t="s">
        <v>183</v>
      </c>
      <c r="O28" s="5" t="s">
        <v>178</v>
      </c>
      <c r="P28" s="4" t="str">
        <f t="shared" si="0"/>
        <v>Outstanding</v>
      </c>
      <c r="Q28" s="13" t="s">
        <v>25</v>
      </c>
    </row>
    <row r="29" spans="1:17" ht="60" customHeight="1" x14ac:dyDescent="0.35">
      <c r="A29" s="11" t="s">
        <v>118</v>
      </c>
      <c r="B29" s="2" t="s">
        <v>184</v>
      </c>
      <c r="C29" s="1" t="s">
        <v>185</v>
      </c>
      <c r="D29" s="3" t="s">
        <v>20</v>
      </c>
      <c r="E29" s="3" t="s">
        <v>21</v>
      </c>
      <c r="F29" s="4" t="s">
        <v>22</v>
      </c>
      <c r="G29" s="4" t="s">
        <v>23</v>
      </c>
      <c r="H29" s="4" t="s">
        <v>24</v>
      </c>
      <c r="I29" s="4" t="s">
        <v>25</v>
      </c>
      <c r="J29" s="5" t="s">
        <v>25</v>
      </c>
      <c r="K29" s="5" t="s">
        <v>186</v>
      </c>
      <c r="L29" s="5" t="s">
        <v>187</v>
      </c>
      <c r="M29" s="5"/>
      <c r="N29" s="5" t="s">
        <v>188</v>
      </c>
      <c r="O29" s="5" t="s">
        <v>189</v>
      </c>
      <c r="P29" s="4" t="str">
        <f t="shared" si="0"/>
        <v>Outstanding</v>
      </c>
      <c r="Q29" s="13" t="s">
        <v>25</v>
      </c>
    </row>
    <row r="30" spans="1:17" ht="60" customHeight="1" x14ac:dyDescent="0.35">
      <c r="A30" s="11" t="s">
        <v>118</v>
      </c>
      <c r="B30" s="2" t="s">
        <v>190</v>
      </c>
      <c r="C30" s="1" t="s">
        <v>191</v>
      </c>
      <c r="D30" s="3" t="s">
        <v>20</v>
      </c>
      <c r="E30" s="3" t="s">
        <v>21</v>
      </c>
      <c r="F30" s="4" t="s">
        <v>22</v>
      </c>
      <c r="G30" s="4" t="s">
        <v>23</v>
      </c>
      <c r="H30" s="4" t="s">
        <v>24</v>
      </c>
      <c r="I30" s="4" t="s">
        <v>25</v>
      </c>
      <c r="J30" s="5" t="s">
        <v>25</v>
      </c>
      <c r="K30" s="5" t="s">
        <v>192</v>
      </c>
      <c r="L30" s="5" t="s">
        <v>193</v>
      </c>
      <c r="M30" s="5"/>
      <c r="N30" s="5" t="s">
        <v>194</v>
      </c>
      <c r="O30" s="5" t="s">
        <v>189</v>
      </c>
      <c r="P30" s="4" t="str">
        <f t="shared" si="0"/>
        <v>Outstanding</v>
      </c>
      <c r="Q30" s="13" t="s">
        <v>25</v>
      </c>
    </row>
    <row r="31" spans="1:17" ht="60" customHeight="1" x14ac:dyDescent="0.35">
      <c r="A31" s="11" t="s">
        <v>118</v>
      </c>
      <c r="B31" s="2" t="s">
        <v>195</v>
      </c>
      <c r="C31" s="1" t="s">
        <v>196</v>
      </c>
      <c r="D31" s="3" t="s">
        <v>20</v>
      </c>
      <c r="E31" s="3" t="s">
        <v>21</v>
      </c>
      <c r="F31" s="4" t="s">
        <v>22</v>
      </c>
      <c r="G31" s="4" t="s">
        <v>23</v>
      </c>
      <c r="H31" s="4" t="s">
        <v>24</v>
      </c>
      <c r="I31" s="4" t="s">
        <v>25</v>
      </c>
      <c r="J31" s="5" t="s">
        <v>25</v>
      </c>
      <c r="K31" s="5" t="s">
        <v>197</v>
      </c>
      <c r="L31" s="5" t="s">
        <v>198</v>
      </c>
      <c r="M31" s="5"/>
      <c r="N31" s="5" t="s">
        <v>199</v>
      </c>
      <c r="O31" s="5" t="s">
        <v>189</v>
      </c>
      <c r="P31" s="4" t="str">
        <f t="shared" si="0"/>
        <v>Outstanding</v>
      </c>
      <c r="Q31" s="13" t="s">
        <v>25</v>
      </c>
    </row>
    <row r="32" spans="1:17" ht="60" customHeight="1" x14ac:dyDescent="0.35">
      <c r="A32" s="11" t="s">
        <v>118</v>
      </c>
      <c r="B32" s="2" t="s">
        <v>200</v>
      </c>
      <c r="C32" s="1" t="s">
        <v>201</v>
      </c>
      <c r="D32" s="3" t="s">
        <v>20</v>
      </c>
      <c r="E32" s="3" t="s">
        <v>21</v>
      </c>
      <c r="F32" s="4" t="s">
        <v>22</v>
      </c>
      <c r="G32" s="4" t="s">
        <v>23</v>
      </c>
      <c r="H32" s="4" t="s">
        <v>24</v>
      </c>
      <c r="I32" s="4" t="s">
        <v>25</v>
      </c>
      <c r="J32" s="5" t="s">
        <v>25</v>
      </c>
      <c r="K32" s="5" t="s">
        <v>202</v>
      </c>
      <c r="L32" s="5" t="s">
        <v>203</v>
      </c>
      <c r="M32" s="5"/>
      <c r="N32" s="5" t="s">
        <v>204</v>
      </c>
      <c r="O32" s="5" t="s">
        <v>189</v>
      </c>
      <c r="P32" s="4" t="str">
        <f t="shared" si="0"/>
        <v>Outstanding</v>
      </c>
      <c r="Q32" s="13" t="s">
        <v>25</v>
      </c>
    </row>
    <row r="33" spans="1:17" ht="60" customHeight="1" x14ac:dyDescent="0.35">
      <c r="A33" s="11" t="s">
        <v>118</v>
      </c>
      <c r="B33" s="2" t="s">
        <v>205</v>
      </c>
      <c r="C33" s="1" t="s">
        <v>206</v>
      </c>
      <c r="D33" s="3" t="s">
        <v>20</v>
      </c>
      <c r="E33" s="3" t="s">
        <v>21</v>
      </c>
      <c r="F33" s="4" t="s">
        <v>22</v>
      </c>
      <c r="G33" s="4" t="s">
        <v>23</v>
      </c>
      <c r="H33" s="4" t="s">
        <v>24</v>
      </c>
      <c r="I33" s="4" t="s">
        <v>25</v>
      </c>
      <c r="J33" s="5" t="s">
        <v>25</v>
      </c>
      <c r="K33" s="5" t="s">
        <v>207</v>
      </c>
      <c r="L33" s="5" t="s">
        <v>208</v>
      </c>
      <c r="M33" s="5"/>
      <c r="N33" s="5" t="s">
        <v>209</v>
      </c>
      <c r="O33" s="5" t="s">
        <v>189</v>
      </c>
      <c r="P33" s="4" t="str">
        <f t="shared" si="0"/>
        <v>Outstanding</v>
      </c>
      <c r="Q33" s="13" t="s">
        <v>25</v>
      </c>
    </row>
    <row r="34" spans="1:17" ht="60" customHeight="1" x14ac:dyDescent="0.35">
      <c r="A34" s="11" t="s">
        <v>118</v>
      </c>
      <c r="B34" s="2" t="s">
        <v>210</v>
      </c>
      <c r="C34" s="1" t="s">
        <v>211</v>
      </c>
      <c r="D34" s="3" t="s">
        <v>20</v>
      </c>
      <c r="E34" s="3" t="s">
        <v>21</v>
      </c>
      <c r="F34" s="4" t="s">
        <v>22</v>
      </c>
      <c r="G34" s="4" t="s">
        <v>23</v>
      </c>
      <c r="H34" s="4" t="s">
        <v>24</v>
      </c>
      <c r="I34" s="4" t="s">
        <v>25</v>
      </c>
      <c r="J34" s="5" t="s">
        <v>25</v>
      </c>
      <c r="K34" s="5" t="s">
        <v>212</v>
      </c>
      <c r="L34" s="5" t="s">
        <v>213</v>
      </c>
      <c r="M34" s="5"/>
      <c r="N34" s="5" t="s">
        <v>214</v>
      </c>
      <c r="O34" s="5" t="s">
        <v>189</v>
      </c>
      <c r="P34" s="4" t="str">
        <f t="shared" si="0"/>
        <v>Outstanding</v>
      </c>
      <c r="Q34" s="13" t="s">
        <v>25</v>
      </c>
    </row>
    <row r="35" spans="1:17" ht="60" customHeight="1" x14ac:dyDescent="0.35">
      <c r="A35" s="11" t="s">
        <v>118</v>
      </c>
      <c r="B35" s="2" t="s">
        <v>215</v>
      </c>
      <c r="C35" s="1" t="s">
        <v>216</v>
      </c>
      <c r="D35" s="3" t="s">
        <v>20</v>
      </c>
      <c r="E35" s="3" t="s">
        <v>21</v>
      </c>
      <c r="F35" s="4" t="s">
        <v>22</v>
      </c>
      <c r="G35" s="4" t="s">
        <v>23</v>
      </c>
      <c r="H35" s="4" t="s">
        <v>24</v>
      </c>
      <c r="I35" s="4" t="s">
        <v>25</v>
      </c>
      <c r="J35" s="5" t="s">
        <v>25</v>
      </c>
      <c r="K35" s="5" t="s">
        <v>217</v>
      </c>
      <c r="L35" s="5" t="s">
        <v>218</v>
      </c>
      <c r="M35" s="5"/>
      <c r="N35" s="5" t="s">
        <v>219</v>
      </c>
      <c r="O35" s="5" t="s">
        <v>189</v>
      </c>
      <c r="P35" s="4" t="str">
        <f t="shared" si="0"/>
        <v>Outstanding</v>
      </c>
      <c r="Q35" s="13" t="s">
        <v>25</v>
      </c>
    </row>
    <row r="36" spans="1:17" ht="60" customHeight="1" x14ac:dyDescent="0.35">
      <c r="A36" s="11" t="s">
        <v>118</v>
      </c>
      <c r="B36" s="2" t="s">
        <v>220</v>
      </c>
      <c r="C36" s="1" t="s">
        <v>221</v>
      </c>
      <c r="D36" s="3" t="s">
        <v>20</v>
      </c>
      <c r="E36" s="3" t="s">
        <v>152</v>
      </c>
      <c r="F36" s="4" t="s">
        <v>22</v>
      </c>
      <c r="G36" s="4" t="s">
        <v>23</v>
      </c>
      <c r="H36" s="4" t="s">
        <v>24</v>
      </c>
      <c r="I36" s="4" t="s">
        <v>25</v>
      </c>
      <c r="J36" s="5" t="s">
        <v>25</v>
      </c>
      <c r="K36" s="5" t="s">
        <v>222</v>
      </c>
      <c r="L36" s="5" t="s">
        <v>223</v>
      </c>
      <c r="M36" s="5"/>
      <c r="N36" s="5" t="s">
        <v>224</v>
      </c>
      <c r="O36" s="5" t="s">
        <v>189</v>
      </c>
      <c r="P36" s="4" t="str">
        <f t="shared" si="0"/>
        <v>Outstanding</v>
      </c>
      <c r="Q36" s="13" t="s">
        <v>25</v>
      </c>
    </row>
    <row r="37" spans="1:17" ht="60" customHeight="1" x14ac:dyDescent="0.35">
      <c r="A37" s="11" t="s">
        <v>118</v>
      </c>
      <c r="B37" s="2" t="s">
        <v>225</v>
      </c>
      <c r="C37" s="1" t="s">
        <v>226</v>
      </c>
      <c r="D37" s="3" t="s">
        <v>20</v>
      </c>
      <c r="E37" s="3" t="s">
        <v>152</v>
      </c>
      <c r="F37" s="4" t="s">
        <v>22</v>
      </c>
      <c r="G37" s="4" t="s">
        <v>23</v>
      </c>
      <c r="H37" s="4" t="s">
        <v>24</v>
      </c>
      <c r="I37" s="4" t="s">
        <v>25</v>
      </c>
      <c r="J37" s="5" t="s">
        <v>25</v>
      </c>
      <c r="K37" s="5" t="s">
        <v>227</v>
      </c>
      <c r="L37" s="5" t="s">
        <v>228</v>
      </c>
      <c r="M37" s="5"/>
      <c r="N37" s="5" t="s">
        <v>229</v>
      </c>
      <c r="O37" s="5" t="s">
        <v>189</v>
      </c>
      <c r="P37" s="4" t="str">
        <f t="shared" si="0"/>
        <v>Outstanding</v>
      </c>
      <c r="Q37" s="13" t="s">
        <v>25</v>
      </c>
    </row>
    <row r="38" spans="1:17" ht="60" customHeight="1" x14ac:dyDescent="0.35">
      <c r="A38" s="11" t="s">
        <v>118</v>
      </c>
      <c r="B38" s="2" t="s">
        <v>230</v>
      </c>
      <c r="C38" s="1" t="s">
        <v>231</v>
      </c>
      <c r="D38" s="3" t="s">
        <v>20</v>
      </c>
      <c r="E38" s="3" t="s">
        <v>21</v>
      </c>
      <c r="F38" s="4" t="s">
        <v>22</v>
      </c>
      <c r="G38" s="4" t="s">
        <v>23</v>
      </c>
      <c r="H38" s="4" t="s">
        <v>24</v>
      </c>
      <c r="I38" s="4" t="s">
        <v>25</v>
      </c>
      <c r="J38" s="5" t="s">
        <v>25</v>
      </c>
      <c r="K38" s="5" t="s">
        <v>232</v>
      </c>
      <c r="L38" s="5" t="s">
        <v>233</v>
      </c>
      <c r="M38" s="5"/>
      <c r="N38" s="5" t="s">
        <v>234</v>
      </c>
      <c r="O38" s="5" t="s">
        <v>189</v>
      </c>
      <c r="P38" s="4" t="str">
        <f t="shared" si="0"/>
        <v>Outstanding</v>
      </c>
      <c r="Q38" s="13" t="s">
        <v>25</v>
      </c>
    </row>
    <row r="39" spans="1:17" ht="60" customHeight="1" x14ac:dyDescent="0.35">
      <c r="A39" s="11" t="s">
        <v>118</v>
      </c>
      <c r="B39" s="2" t="s">
        <v>235</v>
      </c>
      <c r="C39" s="1" t="s">
        <v>236</v>
      </c>
      <c r="D39" s="3" t="s">
        <v>20</v>
      </c>
      <c r="E39" s="3" t="s">
        <v>152</v>
      </c>
      <c r="F39" s="4" t="s">
        <v>22</v>
      </c>
      <c r="G39" s="4" t="s">
        <v>23</v>
      </c>
      <c r="H39" s="4" t="s">
        <v>24</v>
      </c>
      <c r="I39" s="4" t="s">
        <v>25</v>
      </c>
      <c r="J39" s="5" t="s">
        <v>25</v>
      </c>
      <c r="K39" s="5" t="s">
        <v>237</v>
      </c>
      <c r="L39" s="5" t="s">
        <v>238</v>
      </c>
      <c r="M39" s="5"/>
      <c r="N39" s="5" t="s">
        <v>239</v>
      </c>
      <c r="O39" s="5" t="s">
        <v>189</v>
      </c>
      <c r="P39" s="4" t="str">
        <f t="shared" si="0"/>
        <v>Outstanding</v>
      </c>
      <c r="Q39" s="13" t="s">
        <v>25</v>
      </c>
    </row>
    <row r="40" spans="1:17" ht="60" customHeight="1" x14ac:dyDescent="0.35">
      <c r="A40" s="11" t="s">
        <v>118</v>
      </c>
      <c r="B40" s="2" t="s">
        <v>240</v>
      </c>
      <c r="C40" s="1" t="s">
        <v>241</v>
      </c>
      <c r="D40" s="3" t="s">
        <v>20</v>
      </c>
      <c r="E40" s="3" t="s">
        <v>152</v>
      </c>
      <c r="F40" s="4" t="s">
        <v>22</v>
      </c>
      <c r="G40" s="4" t="s">
        <v>23</v>
      </c>
      <c r="H40" s="4" t="s">
        <v>24</v>
      </c>
      <c r="I40" s="4" t="s">
        <v>25</v>
      </c>
      <c r="J40" s="5" t="s">
        <v>25</v>
      </c>
      <c r="K40" s="5" t="s">
        <v>242</v>
      </c>
      <c r="L40" s="5" t="s">
        <v>243</v>
      </c>
      <c r="M40" s="5"/>
      <c r="N40" s="5" t="s">
        <v>244</v>
      </c>
      <c r="O40" s="5" t="s">
        <v>245</v>
      </c>
      <c r="P40" s="4" t="str">
        <f t="shared" si="0"/>
        <v>Outstanding</v>
      </c>
      <c r="Q40" s="13" t="s">
        <v>25</v>
      </c>
    </row>
    <row r="41" spans="1:17" ht="60" customHeight="1" x14ac:dyDescent="0.35">
      <c r="A41" s="11" t="s">
        <v>246</v>
      </c>
      <c r="B41" s="2" t="s">
        <v>247</v>
      </c>
      <c r="C41" s="1" t="s">
        <v>248</v>
      </c>
      <c r="D41" s="3" t="s">
        <v>20</v>
      </c>
      <c r="E41" s="3" t="s">
        <v>21</v>
      </c>
      <c r="F41" s="4" t="s">
        <v>22</v>
      </c>
      <c r="G41" s="4" t="s">
        <v>23</v>
      </c>
      <c r="H41" s="4" t="s">
        <v>24</v>
      </c>
      <c r="I41" s="4" t="s">
        <v>25</v>
      </c>
      <c r="J41" s="5" t="s">
        <v>25</v>
      </c>
      <c r="K41" s="5" t="s">
        <v>249</v>
      </c>
      <c r="L41" s="5" t="s">
        <v>250</v>
      </c>
      <c r="M41" s="5"/>
      <c r="N41" s="5" t="s">
        <v>251</v>
      </c>
      <c r="O41" s="5" t="s">
        <v>252</v>
      </c>
      <c r="P41" s="4" t="str">
        <f t="shared" si="0"/>
        <v>Outstanding</v>
      </c>
      <c r="Q41" s="13" t="s">
        <v>25</v>
      </c>
    </row>
    <row r="42" spans="1:17" ht="60" customHeight="1" x14ac:dyDescent="0.35">
      <c r="A42" s="11" t="s">
        <v>246</v>
      </c>
      <c r="B42" s="2" t="s">
        <v>253</v>
      </c>
      <c r="C42" s="1" t="s">
        <v>254</v>
      </c>
      <c r="D42" s="3" t="s">
        <v>20</v>
      </c>
      <c r="E42" s="3" t="s">
        <v>152</v>
      </c>
      <c r="F42" s="4" t="s">
        <v>22</v>
      </c>
      <c r="G42" s="4" t="s">
        <v>23</v>
      </c>
      <c r="H42" s="4" t="s">
        <v>24</v>
      </c>
      <c r="I42" s="4" t="s">
        <v>25</v>
      </c>
      <c r="J42" s="5" t="s">
        <v>25</v>
      </c>
      <c r="K42" s="5" t="s">
        <v>255</v>
      </c>
      <c r="L42" s="5" t="s">
        <v>256</v>
      </c>
      <c r="M42" s="5" t="s">
        <v>257</v>
      </c>
      <c r="N42" s="5" t="s">
        <v>258</v>
      </c>
      <c r="O42" s="5" t="s">
        <v>259</v>
      </c>
      <c r="P42" s="4" t="str">
        <f t="shared" si="0"/>
        <v>Outstanding</v>
      </c>
      <c r="Q42" s="13" t="s">
        <v>25</v>
      </c>
    </row>
    <row r="43" spans="1:17" ht="60" customHeight="1" x14ac:dyDescent="0.35">
      <c r="A43" s="11" t="s">
        <v>246</v>
      </c>
      <c r="B43" s="2" t="s">
        <v>260</v>
      </c>
      <c r="C43" s="1" t="s">
        <v>261</v>
      </c>
      <c r="D43" s="3" t="s">
        <v>20</v>
      </c>
      <c r="E43" s="3" t="s">
        <v>152</v>
      </c>
      <c r="F43" s="4" t="s">
        <v>22</v>
      </c>
      <c r="G43" s="4" t="s">
        <v>23</v>
      </c>
      <c r="H43" s="4" t="s">
        <v>24</v>
      </c>
      <c r="I43" s="4" t="s">
        <v>25</v>
      </c>
      <c r="J43" s="5" t="s">
        <v>25</v>
      </c>
      <c r="K43" s="5" t="s">
        <v>262</v>
      </c>
      <c r="L43" s="5" t="s">
        <v>263</v>
      </c>
      <c r="M43" s="5" t="s">
        <v>264</v>
      </c>
      <c r="N43" s="5" t="s">
        <v>265</v>
      </c>
      <c r="O43" s="5" t="s">
        <v>266</v>
      </c>
      <c r="P43" s="4" t="str">
        <f t="shared" si="0"/>
        <v>Outstanding</v>
      </c>
      <c r="Q43" s="13" t="s">
        <v>25</v>
      </c>
    </row>
    <row r="44" spans="1:17" ht="60" customHeight="1" x14ac:dyDescent="0.35">
      <c r="A44" s="11" t="s">
        <v>246</v>
      </c>
      <c r="B44" s="2" t="s">
        <v>267</v>
      </c>
      <c r="C44" s="1" t="s">
        <v>268</v>
      </c>
      <c r="D44" s="3" t="s">
        <v>20</v>
      </c>
      <c r="E44" s="3" t="s">
        <v>21</v>
      </c>
      <c r="F44" s="4" t="s">
        <v>22</v>
      </c>
      <c r="G44" s="4" t="s">
        <v>23</v>
      </c>
      <c r="H44" s="4" t="s">
        <v>24</v>
      </c>
      <c r="I44" s="4" t="s">
        <v>25</v>
      </c>
      <c r="J44" s="5" t="s">
        <v>25</v>
      </c>
      <c r="K44" s="5" t="s">
        <v>269</v>
      </c>
      <c r="L44" s="5" t="s">
        <v>270</v>
      </c>
      <c r="M44" s="5"/>
      <c r="N44" s="5" t="s">
        <v>271</v>
      </c>
      <c r="O44" s="5" t="s">
        <v>272</v>
      </c>
      <c r="P44" s="4" t="str">
        <f t="shared" si="0"/>
        <v>Outstanding</v>
      </c>
      <c r="Q44" s="13" t="s">
        <v>25</v>
      </c>
    </row>
    <row r="45" spans="1:17" ht="60" customHeight="1" x14ac:dyDescent="0.35">
      <c r="A45" s="11" t="s">
        <v>246</v>
      </c>
      <c r="B45" s="2" t="s">
        <v>273</v>
      </c>
      <c r="C45" s="1" t="s">
        <v>274</v>
      </c>
      <c r="D45" s="3" t="s">
        <v>20</v>
      </c>
      <c r="E45" s="3" t="s">
        <v>21</v>
      </c>
      <c r="F45" s="4" t="s">
        <v>22</v>
      </c>
      <c r="G45" s="4" t="s">
        <v>23</v>
      </c>
      <c r="H45" s="4" t="s">
        <v>24</v>
      </c>
      <c r="I45" s="4" t="s">
        <v>25</v>
      </c>
      <c r="J45" s="5" t="s">
        <v>25</v>
      </c>
      <c r="K45" s="5" t="s">
        <v>275</v>
      </c>
      <c r="L45" s="5" t="s">
        <v>276</v>
      </c>
      <c r="M45" s="5"/>
      <c r="N45" s="5" t="s">
        <v>277</v>
      </c>
      <c r="O45" s="5"/>
      <c r="P45" s="4" t="str">
        <f t="shared" si="0"/>
        <v>Outstanding</v>
      </c>
      <c r="Q45" s="13" t="s">
        <v>25</v>
      </c>
    </row>
    <row r="46" spans="1:17" ht="60" customHeight="1" x14ac:dyDescent="0.35">
      <c r="A46" s="11" t="s">
        <v>278</v>
      </c>
      <c r="B46" s="2" t="s">
        <v>279</v>
      </c>
      <c r="C46" s="1" t="s">
        <v>280</v>
      </c>
      <c r="D46" s="3" t="s">
        <v>20</v>
      </c>
      <c r="E46" s="3" t="s">
        <v>21</v>
      </c>
      <c r="F46" s="4" t="s">
        <v>22</v>
      </c>
      <c r="G46" s="4" t="s">
        <v>23</v>
      </c>
      <c r="H46" s="4" t="s">
        <v>24</v>
      </c>
      <c r="I46" s="4" t="s">
        <v>25</v>
      </c>
      <c r="J46" s="5" t="s">
        <v>25</v>
      </c>
      <c r="K46" s="5" t="s">
        <v>281</v>
      </c>
      <c r="L46" s="5" t="s">
        <v>282</v>
      </c>
      <c r="M46" s="5"/>
      <c r="N46" s="5" t="s">
        <v>283</v>
      </c>
      <c r="O46" s="5" t="s">
        <v>284</v>
      </c>
      <c r="P46" s="4" t="str">
        <f t="shared" si="0"/>
        <v>Outstanding</v>
      </c>
      <c r="Q46" s="13" t="s">
        <v>25</v>
      </c>
    </row>
    <row r="47" spans="1:17" ht="60" customHeight="1" x14ac:dyDescent="0.35">
      <c r="A47" s="11" t="s">
        <v>278</v>
      </c>
      <c r="B47" s="2" t="s">
        <v>285</v>
      </c>
      <c r="C47" s="1" t="s">
        <v>286</v>
      </c>
      <c r="D47" s="3" t="s">
        <v>20</v>
      </c>
      <c r="E47" s="3" t="s">
        <v>21</v>
      </c>
      <c r="F47" s="4" t="s">
        <v>22</v>
      </c>
      <c r="G47" s="4" t="s">
        <v>23</v>
      </c>
      <c r="H47" s="4" t="s">
        <v>24</v>
      </c>
      <c r="I47" s="4" t="s">
        <v>25</v>
      </c>
      <c r="J47" s="5" t="s">
        <v>25</v>
      </c>
      <c r="K47" s="5" t="s">
        <v>287</v>
      </c>
      <c r="L47" s="5" t="s">
        <v>288</v>
      </c>
      <c r="M47" s="5"/>
      <c r="N47" s="5" t="s">
        <v>289</v>
      </c>
      <c r="O47" s="5" t="s">
        <v>290</v>
      </c>
      <c r="P47" s="4" t="str">
        <f t="shared" si="0"/>
        <v>Outstanding</v>
      </c>
      <c r="Q47" s="13" t="s">
        <v>25</v>
      </c>
    </row>
    <row r="48" spans="1:17" ht="60" customHeight="1" x14ac:dyDescent="0.35">
      <c r="A48" s="11" t="s">
        <v>278</v>
      </c>
      <c r="B48" s="2" t="s">
        <v>291</v>
      </c>
      <c r="C48" s="1" t="s">
        <v>292</v>
      </c>
      <c r="D48" s="3" t="s">
        <v>20</v>
      </c>
      <c r="E48" s="3" t="s">
        <v>21</v>
      </c>
      <c r="F48" s="4" t="s">
        <v>22</v>
      </c>
      <c r="G48" s="4" t="s">
        <v>23</v>
      </c>
      <c r="H48" s="4" t="s">
        <v>24</v>
      </c>
      <c r="I48" s="4" t="s">
        <v>25</v>
      </c>
      <c r="J48" s="5" t="s">
        <v>25</v>
      </c>
      <c r="K48" s="5" t="s">
        <v>293</v>
      </c>
      <c r="L48" s="5" t="s">
        <v>294</v>
      </c>
      <c r="M48" s="5" t="s">
        <v>295</v>
      </c>
      <c r="N48" s="5" t="s">
        <v>296</v>
      </c>
      <c r="O48" s="5" t="s">
        <v>297</v>
      </c>
      <c r="P48" s="4" t="str">
        <f t="shared" si="0"/>
        <v>Outstanding</v>
      </c>
      <c r="Q48" s="13" t="s">
        <v>25</v>
      </c>
    </row>
    <row r="49" spans="1:17" ht="60" customHeight="1" x14ac:dyDescent="0.35">
      <c r="A49" s="11" t="s">
        <v>278</v>
      </c>
      <c r="B49" s="2" t="s">
        <v>298</v>
      </c>
      <c r="C49" s="1" t="s">
        <v>299</v>
      </c>
      <c r="D49" s="3" t="s">
        <v>20</v>
      </c>
      <c r="E49" s="3" t="s">
        <v>21</v>
      </c>
      <c r="F49" s="4" t="s">
        <v>22</v>
      </c>
      <c r="G49" s="4" t="s">
        <v>23</v>
      </c>
      <c r="H49" s="4" t="s">
        <v>24</v>
      </c>
      <c r="I49" s="4" t="s">
        <v>25</v>
      </c>
      <c r="J49" s="5" t="s">
        <v>25</v>
      </c>
      <c r="K49" s="5" t="s">
        <v>300</v>
      </c>
      <c r="L49" s="5" t="s">
        <v>301</v>
      </c>
      <c r="M49" s="5" t="s">
        <v>302</v>
      </c>
      <c r="N49" s="5" t="s">
        <v>303</v>
      </c>
      <c r="O49" s="5" t="s">
        <v>297</v>
      </c>
      <c r="P49" s="4" t="str">
        <f t="shared" si="0"/>
        <v>Outstanding</v>
      </c>
      <c r="Q49" s="13" t="s">
        <v>25</v>
      </c>
    </row>
    <row r="50" spans="1:17" ht="60" customHeight="1" x14ac:dyDescent="0.35">
      <c r="A50" s="11" t="s">
        <v>278</v>
      </c>
      <c r="B50" s="2" t="s">
        <v>304</v>
      </c>
      <c r="C50" s="1" t="s">
        <v>305</v>
      </c>
      <c r="D50" s="3" t="s">
        <v>20</v>
      </c>
      <c r="E50" s="3" t="s">
        <v>21</v>
      </c>
      <c r="F50" s="4" t="s">
        <v>22</v>
      </c>
      <c r="G50" s="4" t="s">
        <v>23</v>
      </c>
      <c r="H50" s="4" t="s">
        <v>24</v>
      </c>
      <c r="I50" s="4" t="s">
        <v>25</v>
      </c>
      <c r="J50" s="5" t="s">
        <v>25</v>
      </c>
      <c r="K50" s="5" t="s">
        <v>306</v>
      </c>
      <c r="L50" s="5" t="s">
        <v>307</v>
      </c>
      <c r="M50" s="5"/>
      <c r="N50" s="5" t="s">
        <v>308</v>
      </c>
      <c r="O50" s="5" t="s">
        <v>309</v>
      </c>
      <c r="P50" s="4" t="str">
        <f t="shared" si="0"/>
        <v>Outstanding</v>
      </c>
      <c r="Q50" s="13" t="s">
        <v>25</v>
      </c>
    </row>
    <row r="51" spans="1:17" ht="60" customHeight="1" x14ac:dyDescent="0.35">
      <c r="A51" s="11" t="s">
        <v>278</v>
      </c>
      <c r="B51" s="2" t="s">
        <v>310</v>
      </c>
      <c r="C51" s="1" t="s">
        <v>311</v>
      </c>
      <c r="D51" s="3" t="s">
        <v>20</v>
      </c>
      <c r="E51" s="3" t="s">
        <v>21</v>
      </c>
      <c r="F51" s="4" t="s">
        <v>22</v>
      </c>
      <c r="G51" s="4" t="s">
        <v>23</v>
      </c>
      <c r="H51" s="4" t="s">
        <v>24</v>
      </c>
      <c r="I51" s="4" t="s">
        <v>25</v>
      </c>
      <c r="J51" s="5" t="s">
        <v>25</v>
      </c>
      <c r="K51" s="5" t="s">
        <v>312</v>
      </c>
      <c r="L51" s="5" t="s">
        <v>313</v>
      </c>
      <c r="M51" s="5"/>
      <c r="N51" s="5" t="s">
        <v>314</v>
      </c>
      <c r="O51" s="5" t="s">
        <v>315</v>
      </c>
      <c r="P51" s="4" t="str">
        <f t="shared" si="0"/>
        <v>Outstanding</v>
      </c>
      <c r="Q51" s="13" t="s">
        <v>25</v>
      </c>
    </row>
    <row r="52" spans="1:17" ht="60" customHeight="1" x14ac:dyDescent="0.35">
      <c r="A52" s="11" t="s">
        <v>316</v>
      </c>
      <c r="B52" s="2" t="s">
        <v>317</v>
      </c>
      <c r="C52" s="1" t="s">
        <v>318</v>
      </c>
      <c r="D52" s="3" t="s">
        <v>43</v>
      </c>
      <c r="E52" s="3" t="s">
        <v>21</v>
      </c>
      <c r="F52" s="4" t="s">
        <v>22</v>
      </c>
      <c r="G52" s="4" t="s">
        <v>23</v>
      </c>
      <c r="H52" s="4" t="s">
        <v>24</v>
      </c>
      <c r="I52" s="4" t="s">
        <v>25</v>
      </c>
      <c r="J52" s="5" t="s">
        <v>25</v>
      </c>
      <c r="K52" s="5" t="s">
        <v>319</v>
      </c>
      <c r="L52" s="5" t="s">
        <v>320</v>
      </c>
      <c r="M52" s="5" t="s">
        <v>321</v>
      </c>
      <c r="N52" s="5" t="s">
        <v>322</v>
      </c>
      <c r="O52" s="5" t="s">
        <v>323</v>
      </c>
      <c r="P52" s="4" t="str">
        <f t="shared" si="0"/>
        <v>Outstanding</v>
      </c>
      <c r="Q52" s="13" t="s">
        <v>25</v>
      </c>
    </row>
    <row r="53" spans="1:17" ht="60" customHeight="1" x14ac:dyDescent="0.35">
      <c r="A53" s="11" t="s">
        <v>316</v>
      </c>
      <c r="B53" s="2" t="s">
        <v>324</v>
      </c>
      <c r="C53" s="1" t="s">
        <v>325</v>
      </c>
      <c r="D53" s="3" t="s">
        <v>20</v>
      </c>
      <c r="E53" s="3" t="s">
        <v>21</v>
      </c>
      <c r="F53" s="4" t="s">
        <v>22</v>
      </c>
      <c r="G53" s="4" t="s">
        <v>23</v>
      </c>
      <c r="H53" s="4" t="s">
        <v>24</v>
      </c>
      <c r="I53" s="4" t="s">
        <v>25</v>
      </c>
      <c r="J53" s="5" t="s">
        <v>25</v>
      </c>
      <c r="K53" s="5" t="s">
        <v>326</v>
      </c>
      <c r="L53" s="5" t="s">
        <v>327</v>
      </c>
      <c r="M53" s="5" t="s">
        <v>321</v>
      </c>
      <c r="N53" s="5" t="s">
        <v>328</v>
      </c>
      <c r="O53" s="5" t="s">
        <v>329</v>
      </c>
      <c r="P53" s="4" t="str">
        <f t="shared" si="0"/>
        <v>Outstanding</v>
      </c>
      <c r="Q53" s="13" t="s">
        <v>25</v>
      </c>
    </row>
    <row r="54" spans="1:17" ht="60" customHeight="1" x14ac:dyDescent="0.35">
      <c r="A54" s="11" t="s">
        <v>316</v>
      </c>
      <c r="B54" s="2" t="s">
        <v>330</v>
      </c>
      <c r="C54" s="1" t="s">
        <v>331</v>
      </c>
      <c r="D54" s="3" t="s">
        <v>43</v>
      </c>
      <c r="E54" s="3" t="s">
        <v>21</v>
      </c>
      <c r="F54" s="4" t="s">
        <v>22</v>
      </c>
      <c r="G54" s="4" t="s">
        <v>23</v>
      </c>
      <c r="H54" s="4" t="s">
        <v>24</v>
      </c>
      <c r="I54" s="4" t="s">
        <v>25</v>
      </c>
      <c r="J54" s="5" t="s">
        <v>25</v>
      </c>
      <c r="K54" s="5" t="s">
        <v>332</v>
      </c>
      <c r="L54" s="5" t="s">
        <v>333</v>
      </c>
      <c r="M54" s="5" t="s">
        <v>334</v>
      </c>
      <c r="N54" s="5" t="s">
        <v>335</v>
      </c>
      <c r="O54" s="5" t="s">
        <v>144</v>
      </c>
      <c r="P54" s="4" t="str">
        <f t="shared" si="0"/>
        <v>Outstanding</v>
      </c>
      <c r="Q54" s="13" t="s">
        <v>25</v>
      </c>
    </row>
    <row r="55" spans="1:17" ht="60" customHeight="1" x14ac:dyDescent="0.35">
      <c r="A55" s="11" t="s">
        <v>316</v>
      </c>
      <c r="B55" s="2" t="s">
        <v>336</v>
      </c>
      <c r="C55" s="1" t="s">
        <v>337</v>
      </c>
      <c r="D55" s="3" t="s">
        <v>43</v>
      </c>
      <c r="E55" s="3" t="s">
        <v>21</v>
      </c>
      <c r="F55" s="4" t="s">
        <v>22</v>
      </c>
      <c r="G55" s="4" t="s">
        <v>23</v>
      </c>
      <c r="H55" s="4" t="s">
        <v>24</v>
      </c>
      <c r="I55" s="4" t="s">
        <v>25</v>
      </c>
      <c r="J55" s="5" t="s">
        <v>25</v>
      </c>
      <c r="K55" s="5" t="s">
        <v>338</v>
      </c>
      <c r="L55" s="5" t="s">
        <v>339</v>
      </c>
      <c r="M55" s="5"/>
      <c r="N55" s="5" t="s">
        <v>340</v>
      </c>
      <c r="O55" s="5" t="s">
        <v>341</v>
      </c>
      <c r="P55" s="4" t="str">
        <f t="shared" si="0"/>
        <v>Outstanding</v>
      </c>
      <c r="Q55" s="13" t="s">
        <v>25</v>
      </c>
    </row>
    <row r="56" spans="1:17" ht="60" customHeight="1" x14ac:dyDescent="0.35">
      <c r="A56" s="11" t="s">
        <v>316</v>
      </c>
      <c r="B56" s="2" t="s">
        <v>342</v>
      </c>
      <c r="C56" s="1" t="s">
        <v>343</v>
      </c>
      <c r="D56" s="3" t="s">
        <v>20</v>
      </c>
      <c r="E56" s="3" t="s">
        <v>21</v>
      </c>
      <c r="F56" s="4" t="s">
        <v>22</v>
      </c>
      <c r="G56" s="4" t="s">
        <v>23</v>
      </c>
      <c r="H56" s="4" t="s">
        <v>24</v>
      </c>
      <c r="I56" s="4" t="s">
        <v>25</v>
      </c>
      <c r="J56" s="5" t="s">
        <v>25</v>
      </c>
      <c r="K56" s="5" t="s">
        <v>344</v>
      </c>
      <c r="L56" s="5" t="s">
        <v>345</v>
      </c>
      <c r="M56" s="5"/>
      <c r="N56" s="5" t="s">
        <v>346</v>
      </c>
      <c r="O56" s="5" t="s">
        <v>347</v>
      </c>
      <c r="P56" s="4" t="str">
        <f t="shared" si="0"/>
        <v>Outstanding</v>
      </c>
      <c r="Q56" s="13" t="s">
        <v>25</v>
      </c>
    </row>
    <row r="57" spans="1:17" ht="60" customHeight="1" x14ac:dyDescent="0.35">
      <c r="A57" s="11" t="s">
        <v>316</v>
      </c>
      <c r="B57" s="2" t="s">
        <v>348</v>
      </c>
      <c r="C57" s="1" t="s">
        <v>349</v>
      </c>
      <c r="D57" s="3" t="s">
        <v>20</v>
      </c>
      <c r="E57" s="3" t="s">
        <v>21</v>
      </c>
      <c r="F57" s="4" t="s">
        <v>22</v>
      </c>
      <c r="G57" s="4" t="s">
        <v>23</v>
      </c>
      <c r="H57" s="4" t="s">
        <v>24</v>
      </c>
      <c r="I57" s="4" t="s">
        <v>25</v>
      </c>
      <c r="J57" s="5" t="s">
        <v>25</v>
      </c>
      <c r="K57" s="5" t="s">
        <v>350</v>
      </c>
      <c r="L57" s="5" t="s">
        <v>351</v>
      </c>
      <c r="M57" s="5"/>
      <c r="N57" s="5" t="s">
        <v>352</v>
      </c>
      <c r="O57" s="5" t="s">
        <v>353</v>
      </c>
      <c r="P57" s="4" t="str">
        <f t="shared" si="0"/>
        <v>Outstanding</v>
      </c>
      <c r="Q57" s="13" t="s">
        <v>25</v>
      </c>
    </row>
    <row r="58" spans="1:17" ht="60" customHeight="1" x14ac:dyDescent="0.35">
      <c r="A58" s="11" t="s">
        <v>316</v>
      </c>
      <c r="B58" s="2" t="s">
        <v>354</v>
      </c>
      <c r="C58" s="1" t="s">
        <v>355</v>
      </c>
      <c r="D58" s="3" t="s">
        <v>43</v>
      </c>
      <c r="E58" s="3" t="s">
        <v>152</v>
      </c>
      <c r="F58" s="4" t="s">
        <v>22</v>
      </c>
      <c r="G58" s="4" t="s">
        <v>23</v>
      </c>
      <c r="H58" s="4" t="s">
        <v>24</v>
      </c>
      <c r="I58" s="4" t="s">
        <v>25</v>
      </c>
      <c r="J58" s="5" t="s">
        <v>25</v>
      </c>
      <c r="K58" s="5" t="s">
        <v>356</v>
      </c>
      <c r="L58" s="5" t="s">
        <v>357</v>
      </c>
      <c r="M58" s="5"/>
      <c r="N58" s="5" t="s">
        <v>358</v>
      </c>
      <c r="O58" s="5" t="s">
        <v>359</v>
      </c>
      <c r="P58" s="4" t="str">
        <f t="shared" si="0"/>
        <v>Outstanding</v>
      </c>
      <c r="Q58" s="13" t="s">
        <v>25</v>
      </c>
    </row>
    <row r="59" spans="1:17" ht="60" customHeight="1" x14ac:dyDescent="0.35">
      <c r="A59" s="11" t="s">
        <v>316</v>
      </c>
      <c r="B59" s="2" t="s">
        <v>360</v>
      </c>
      <c r="C59" s="1" t="s">
        <v>361</v>
      </c>
      <c r="D59" s="3" t="s">
        <v>20</v>
      </c>
      <c r="E59" s="3" t="s">
        <v>152</v>
      </c>
      <c r="F59" s="4" t="s">
        <v>22</v>
      </c>
      <c r="G59" s="4" t="s">
        <v>23</v>
      </c>
      <c r="H59" s="4" t="s">
        <v>24</v>
      </c>
      <c r="I59" s="4" t="s">
        <v>25</v>
      </c>
      <c r="J59" s="5" t="s">
        <v>25</v>
      </c>
      <c r="K59" s="5" t="s">
        <v>362</v>
      </c>
      <c r="L59" s="5" t="s">
        <v>363</v>
      </c>
      <c r="M59" s="5" t="s">
        <v>364</v>
      </c>
      <c r="N59" s="5" t="s">
        <v>365</v>
      </c>
      <c r="O59" s="5" t="s">
        <v>366</v>
      </c>
      <c r="P59" s="4" t="str">
        <f t="shared" si="0"/>
        <v>Outstanding</v>
      </c>
      <c r="Q59" s="13" t="s">
        <v>25</v>
      </c>
    </row>
    <row r="60" spans="1:17" ht="60" customHeight="1" x14ac:dyDescent="0.35">
      <c r="A60" s="11" t="s">
        <v>316</v>
      </c>
      <c r="B60" s="2" t="s">
        <v>367</v>
      </c>
      <c r="C60" s="1" t="s">
        <v>368</v>
      </c>
      <c r="D60" s="3" t="s">
        <v>20</v>
      </c>
      <c r="E60" s="3" t="s">
        <v>152</v>
      </c>
      <c r="F60" s="4" t="s">
        <v>22</v>
      </c>
      <c r="G60" s="4" t="s">
        <v>23</v>
      </c>
      <c r="H60" s="4" t="s">
        <v>24</v>
      </c>
      <c r="I60" s="4" t="s">
        <v>25</v>
      </c>
      <c r="J60" s="5" t="s">
        <v>25</v>
      </c>
      <c r="K60" s="5" t="s">
        <v>369</v>
      </c>
      <c r="L60" s="5" t="s">
        <v>370</v>
      </c>
      <c r="M60" s="5" t="s">
        <v>364</v>
      </c>
      <c r="N60" s="5" t="s">
        <v>371</v>
      </c>
      <c r="O60" s="5" t="s">
        <v>372</v>
      </c>
      <c r="P60" s="4" t="str">
        <f t="shared" si="0"/>
        <v>Outstanding</v>
      </c>
      <c r="Q60" s="13" t="s">
        <v>25</v>
      </c>
    </row>
    <row r="61" spans="1:17" ht="60" customHeight="1" x14ac:dyDescent="0.35">
      <c r="A61" s="11" t="s">
        <v>373</v>
      </c>
      <c r="B61" s="2" t="s">
        <v>374</v>
      </c>
      <c r="C61" s="1" t="s">
        <v>375</v>
      </c>
      <c r="D61" s="3" t="s">
        <v>43</v>
      </c>
      <c r="E61" s="3" t="s">
        <v>21</v>
      </c>
      <c r="F61" s="4" t="s">
        <v>22</v>
      </c>
      <c r="G61" s="4" t="s">
        <v>23</v>
      </c>
      <c r="H61" s="4" t="s">
        <v>24</v>
      </c>
      <c r="I61" s="4" t="s">
        <v>25</v>
      </c>
      <c r="J61" s="5" t="s">
        <v>25</v>
      </c>
      <c r="K61" s="5" t="s">
        <v>376</v>
      </c>
      <c r="L61" s="5" t="s">
        <v>377</v>
      </c>
      <c r="M61" s="5"/>
      <c r="N61" s="5" t="s">
        <v>378</v>
      </c>
      <c r="O61" s="5" t="s">
        <v>379</v>
      </c>
      <c r="P61" s="4" t="str">
        <f t="shared" si="0"/>
        <v>Outstanding</v>
      </c>
      <c r="Q61" s="13" t="s">
        <v>25</v>
      </c>
    </row>
    <row r="62" spans="1:17" ht="60" customHeight="1" x14ac:dyDescent="0.35">
      <c r="A62" s="11" t="s">
        <v>373</v>
      </c>
      <c r="B62" s="2" t="s">
        <v>380</v>
      </c>
      <c r="C62" s="1" t="s">
        <v>381</v>
      </c>
      <c r="D62" s="3" t="s">
        <v>43</v>
      </c>
      <c r="E62" s="3" t="s">
        <v>21</v>
      </c>
      <c r="F62" s="4" t="s">
        <v>22</v>
      </c>
      <c r="G62" s="4" t="s">
        <v>23</v>
      </c>
      <c r="H62" s="4" t="s">
        <v>24</v>
      </c>
      <c r="I62" s="4" t="s">
        <v>25</v>
      </c>
      <c r="J62" s="5" t="s">
        <v>25</v>
      </c>
      <c r="K62" s="5" t="s">
        <v>382</v>
      </c>
      <c r="L62" s="5" t="s">
        <v>383</v>
      </c>
      <c r="M62" s="5"/>
      <c r="N62" s="5" t="s">
        <v>384</v>
      </c>
      <c r="O62" s="5" t="s">
        <v>385</v>
      </c>
      <c r="P62" s="4" t="str">
        <f t="shared" si="0"/>
        <v>Outstanding</v>
      </c>
      <c r="Q62" s="13" t="s">
        <v>25</v>
      </c>
    </row>
    <row r="63" spans="1:17" ht="60" customHeight="1" x14ac:dyDescent="0.35">
      <c r="A63" s="11" t="s">
        <v>373</v>
      </c>
      <c r="B63" s="2" t="s">
        <v>386</v>
      </c>
      <c r="C63" s="1" t="s">
        <v>387</v>
      </c>
      <c r="D63" s="3" t="s">
        <v>43</v>
      </c>
      <c r="E63" s="3" t="s">
        <v>152</v>
      </c>
      <c r="F63" s="4" t="s">
        <v>22</v>
      </c>
      <c r="G63" s="4" t="s">
        <v>23</v>
      </c>
      <c r="H63" s="4" t="s">
        <v>24</v>
      </c>
      <c r="I63" s="4" t="s">
        <v>25</v>
      </c>
      <c r="J63" s="5" t="s">
        <v>25</v>
      </c>
      <c r="K63" s="5" t="s">
        <v>388</v>
      </c>
      <c r="L63" s="5" t="s">
        <v>389</v>
      </c>
      <c r="M63" s="5" t="s">
        <v>390</v>
      </c>
      <c r="N63" s="5" t="s">
        <v>391</v>
      </c>
      <c r="O63" s="5" t="s">
        <v>392</v>
      </c>
      <c r="P63" s="4" t="str">
        <f t="shared" si="0"/>
        <v>Outstanding</v>
      </c>
      <c r="Q63" s="13" t="s">
        <v>25</v>
      </c>
    </row>
    <row r="64" spans="1:17" ht="60" customHeight="1" x14ac:dyDescent="0.35">
      <c r="A64" s="11" t="s">
        <v>373</v>
      </c>
      <c r="B64" s="2" t="s">
        <v>393</v>
      </c>
      <c r="C64" s="1" t="s">
        <v>394</v>
      </c>
      <c r="D64" s="3" t="s">
        <v>43</v>
      </c>
      <c r="E64" s="3" t="s">
        <v>21</v>
      </c>
      <c r="F64" s="4" t="s">
        <v>22</v>
      </c>
      <c r="G64" s="4" t="s">
        <v>23</v>
      </c>
      <c r="H64" s="4" t="s">
        <v>24</v>
      </c>
      <c r="I64" s="4" t="s">
        <v>25</v>
      </c>
      <c r="J64" s="5" t="s">
        <v>25</v>
      </c>
      <c r="K64" s="5" t="s">
        <v>395</v>
      </c>
      <c r="L64" s="5" t="s">
        <v>396</v>
      </c>
      <c r="M64" s="5"/>
      <c r="N64" s="5" t="s">
        <v>397</v>
      </c>
      <c r="O64" s="5" t="s">
        <v>398</v>
      </c>
      <c r="P64" s="4" t="str">
        <f t="shared" si="0"/>
        <v>Outstanding</v>
      </c>
      <c r="Q64" s="13" t="s">
        <v>25</v>
      </c>
    </row>
    <row r="65" spans="1:17" ht="60" customHeight="1" x14ac:dyDescent="0.35">
      <c r="A65" s="11" t="s">
        <v>373</v>
      </c>
      <c r="B65" s="2" t="s">
        <v>399</v>
      </c>
      <c r="C65" s="1" t="s">
        <v>400</v>
      </c>
      <c r="D65" s="3" t="s">
        <v>43</v>
      </c>
      <c r="E65" s="3" t="s">
        <v>21</v>
      </c>
      <c r="F65" s="4" t="s">
        <v>22</v>
      </c>
      <c r="G65" s="4" t="s">
        <v>23</v>
      </c>
      <c r="H65" s="4" t="s">
        <v>24</v>
      </c>
      <c r="I65" s="4" t="s">
        <v>25</v>
      </c>
      <c r="J65" s="5" t="s">
        <v>25</v>
      </c>
      <c r="K65" s="5" t="s">
        <v>401</v>
      </c>
      <c r="L65" s="5" t="s">
        <v>402</v>
      </c>
      <c r="M65" s="5"/>
      <c r="N65" s="5" t="s">
        <v>403</v>
      </c>
      <c r="O65" s="5" t="s">
        <v>404</v>
      </c>
      <c r="P65" s="4" t="str">
        <f t="shared" si="0"/>
        <v>Outstanding</v>
      </c>
      <c r="Q65" s="13" t="s">
        <v>25</v>
      </c>
    </row>
    <row r="66" spans="1:17" ht="60" customHeight="1" x14ac:dyDescent="0.35">
      <c r="A66" s="11" t="s">
        <v>373</v>
      </c>
      <c r="B66" s="2" t="s">
        <v>405</v>
      </c>
      <c r="C66" s="1" t="s">
        <v>406</v>
      </c>
      <c r="D66" s="3" t="s">
        <v>43</v>
      </c>
      <c r="E66" s="3" t="s">
        <v>152</v>
      </c>
      <c r="F66" s="4" t="s">
        <v>22</v>
      </c>
      <c r="G66" s="4" t="s">
        <v>23</v>
      </c>
      <c r="H66" s="4" t="s">
        <v>24</v>
      </c>
      <c r="I66" s="4" t="s">
        <v>25</v>
      </c>
      <c r="J66" s="5" t="s">
        <v>25</v>
      </c>
      <c r="K66" s="5" t="s">
        <v>407</v>
      </c>
      <c r="L66" s="5" t="s">
        <v>408</v>
      </c>
      <c r="M66" s="5" t="s">
        <v>409</v>
      </c>
      <c r="N66" s="5" t="s">
        <v>410</v>
      </c>
      <c r="O66" s="5" t="s">
        <v>404</v>
      </c>
      <c r="P66" s="4" t="str">
        <f t="shared" si="0"/>
        <v>Outstanding</v>
      </c>
      <c r="Q66" s="13" t="s">
        <v>25</v>
      </c>
    </row>
    <row r="67" spans="1:17" ht="60" customHeight="1" x14ac:dyDescent="0.35">
      <c r="A67" s="11" t="s">
        <v>373</v>
      </c>
      <c r="B67" s="2" t="s">
        <v>411</v>
      </c>
      <c r="C67" s="1" t="s">
        <v>412</v>
      </c>
      <c r="D67" s="3" t="s">
        <v>43</v>
      </c>
      <c r="E67" s="3" t="s">
        <v>21</v>
      </c>
      <c r="F67" s="4" t="s">
        <v>22</v>
      </c>
      <c r="G67" s="4" t="s">
        <v>23</v>
      </c>
      <c r="H67" s="4" t="s">
        <v>24</v>
      </c>
      <c r="I67" s="4" t="s">
        <v>25</v>
      </c>
      <c r="J67" s="5" t="s">
        <v>25</v>
      </c>
      <c r="K67" s="5" t="s">
        <v>413</v>
      </c>
      <c r="L67" s="5" t="s">
        <v>414</v>
      </c>
      <c r="M67" s="5"/>
      <c r="N67" s="5" t="s">
        <v>415</v>
      </c>
      <c r="O67" s="5" t="s">
        <v>416</v>
      </c>
      <c r="P67" s="4" t="str">
        <f t="shared" si="0"/>
        <v>Outstanding</v>
      </c>
      <c r="Q67" s="13" t="s">
        <v>25</v>
      </c>
    </row>
    <row r="68" spans="1:17" ht="60" customHeight="1" x14ac:dyDescent="0.35">
      <c r="A68" s="11" t="s">
        <v>373</v>
      </c>
      <c r="B68" s="2" t="s">
        <v>417</v>
      </c>
      <c r="C68" s="1" t="s">
        <v>418</v>
      </c>
      <c r="D68" s="3" t="s">
        <v>43</v>
      </c>
      <c r="E68" s="3" t="s">
        <v>21</v>
      </c>
      <c r="F68" s="4" t="s">
        <v>22</v>
      </c>
      <c r="G68" s="4" t="s">
        <v>23</v>
      </c>
      <c r="H68" s="4" t="s">
        <v>24</v>
      </c>
      <c r="I68" s="4" t="s">
        <v>25</v>
      </c>
      <c r="J68" s="5" t="s">
        <v>25</v>
      </c>
      <c r="K68" s="5" t="s">
        <v>419</v>
      </c>
      <c r="L68" s="5" t="s">
        <v>420</v>
      </c>
      <c r="M68" s="5"/>
      <c r="N68" s="5" t="s">
        <v>421</v>
      </c>
      <c r="O68" s="5" t="s">
        <v>416</v>
      </c>
      <c r="P68" s="4" t="str">
        <f t="shared" si="0"/>
        <v>Outstanding</v>
      </c>
      <c r="Q68" s="13" t="s">
        <v>25</v>
      </c>
    </row>
    <row r="69" spans="1:17" ht="60" customHeight="1" x14ac:dyDescent="0.35">
      <c r="A69" s="11" t="s">
        <v>373</v>
      </c>
      <c r="B69" s="2" t="s">
        <v>422</v>
      </c>
      <c r="C69" s="1" t="s">
        <v>423</v>
      </c>
      <c r="D69" s="3" t="s">
        <v>43</v>
      </c>
      <c r="E69" s="3" t="s">
        <v>21</v>
      </c>
      <c r="F69" s="4" t="s">
        <v>22</v>
      </c>
      <c r="G69" s="4" t="s">
        <v>23</v>
      </c>
      <c r="H69" s="4" t="s">
        <v>24</v>
      </c>
      <c r="I69" s="4" t="s">
        <v>25</v>
      </c>
      <c r="J69" s="5" t="s">
        <v>25</v>
      </c>
      <c r="K69" s="5" t="s">
        <v>424</v>
      </c>
      <c r="L69" s="5" t="s">
        <v>425</v>
      </c>
      <c r="M69" s="5"/>
      <c r="N69" s="5" t="s">
        <v>426</v>
      </c>
      <c r="O69" s="5" t="s">
        <v>416</v>
      </c>
      <c r="P69" s="4" t="str">
        <f t="shared" si="0"/>
        <v>Outstanding</v>
      </c>
      <c r="Q69" s="13" t="s">
        <v>25</v>
      </c>
    </row>
    <row r="70" spans="1:17" ht="60" customHeight="1" x14ac:dyDescent="0.35">
      <c r="A70" s="11" t="s">
        <v>427</v>
      </c>
      <c r="B70" s="2" t="s">
        <v>428</v>
      </c>
      <c r="C70" s="1" t="s">
        <v>429</v>
      </c>
      <c r="D70" s="3" t="s">
        <v>43</v>
      </c>
      <c r="E70" s="3" t="s">
        <v>21</v>
      </c>
      <c r="F70" s="4" t="s">
        <v>22</v>
      </c>
      <c r="G70" s="4" t="s">
        <v>23</v>
      </c>
      <c r="H70" s="4" t="s">
        <v>24</v>
      </c>
      <c r="I70" s="4" t="s">
        <v>25</v>
      </c>
      <c r="J70" s="5" t="s">
        <v>25</v>
      </c>
      <c r="K70" s="5" t="s">
        <v>430</v>
      </c>
      <c r="L70" s="5" t="s">
        <v>431</v>
      </c>
      <c r="M70" s="5"/>
      <c r="N70" s="5" t="s">
        <v>432</v>
      </c>
      <c r="O70" s="5" t="s">
        <v>433</v>
      </c>
      <c r="P70" s="4" t="str">
        <f t="shared" si="0"/>
        <v>Outstanding</v>
      </c>
      <c r="Q70" s="13" t="s">
        <v>25</v>
      </c>
    </row>
    <row r="71" spans="1:17" ht="60" customHeight="1" x14ac:dyDescent="0.35">
      <c r="A71" s="11" t="s">
        <v>427</v>
      </c>
      <c r="B71" s="2" t="s">
        <v>434</v>
      </c>
      <c r="C71" s="1" t="s">
        <v>435</v>
      </c>
      <c r="D71" s="3" t="s">
        <v>43</v>
      </c>
      <c r="E71" s="3" t="s">
        <v>21</v>
      </c>
      <c r="F71" s="4" t="s">
        <v>22</v>
      </c>
      <c r="G71" s="4" t="s">
        <v>23</v>
      </c>
      <c r="H71" s="4" t="s">
        <v>24</v>
      </c>
      <c r="I71" s="4" t="s">
        <v>25</v>
      </c>
      <c r="J71" s="5" t="s">
        <v>25</v>
      </c>
      <c r="K71" s="5" t="s">
        <v>436</v>
      </c>
      <c r="L71" s="5" t="s">
        <v>437</v>
      </c>
      <c r="M71" s="5"/>
      <c r="N71" s="5" t="s">
        <v>438</v>
      </c>
      <c r="O71" s="5" t="s">
        <v>439</v>
      </c>
      <c r="P71" s="4" t="str">
        <f t="shared" si="0"/>
        <v>Outstanding</v>
      </c>
      <c r="Q71" s="13" t="s">
        <v>25</v>
      </c>
    </row>
    <row r="72" spans="1:17" ht="60" customHeight="1" x14ac:dyDescent="0.35">
      <c r="A72" s="11" t="s">
        <v>427</v>
      </c>
      <c r="B72" s="2" t="s">
        <v>440</v>
      </c>
      <c r="C72" s="1" t="s">
        <v>441</v>
      </c>
      <c r="D72" s="3" t="s">
        <v>43</v>
      </c>
      <c r="E72" s="3" t="s">
        <v>21</v>
      </c>
      <c r="F72" s="4" t="s">
        <v>22</v>
      </c>
      <c r="G72" s="4" t="s">
        <v>23</v>
      </c>
      <c r="H72" s="4" t="s">
        <v>24</v>
      </c>
      <c r="I72" s="4" t="s">
        <v>25</v>
      </c>
      <c r="J72" s="5" t="s">
        <v>25</v>
      </c>
      <c r="K72" s="5" t="s">
        <v>442</v>
      </c>
      <c r="L72" s="5" t="s">
        <v>443</v>
      </c>
      <c r="M72" s="5"/>
      <c r="N72" s="5" t="s">
        <v>444</v>
      </c>
      <c r="O72" s="5" t="s">
        <v>445</v>
      </c>
      <c r="P72" s="4" t="str">
        <f t="shared" si="0"/>
        <v>Outstanding</v>
      </c>
      <c r="Q72" s="13" t="s">
        <v>25</v>
      </c>
    </row>
    <row r="73" spans="1:17" ht="60" customHeight="1" x14ac:dyDescent="0.35">
      <c r="A73" s="11" t="s">
        <v>427</v>
      </c>
      <c r="B73" s="2" t="s">
        <v>446</v>
      </c>
      <c r="C73" s="1" t="s">
        <v>447</v>
      </c>
      <c r="D73" s="3" t="s">
        <v>43</v>
      </c>
      <c r="E73" s="3" t="s">
        <v>21</v>
      </c>
      <c r="F73" s="4" t="s">
        <v>22</v>
      </c>
      <c r="G73" s="4" t="s">
        <v>23</v>
      </c>
      <c r="H73" s="4" t="s">
        <v>24</v>
      </c>
      <c r="I73" s="4" t="s">
        <v>25</v>
      </c>
      <c r="J73" s="5" t="s">
        <v>25</v>
      </c>
      <c r="K73" s="5" t="s">
        <v>448</v>
      </c>
      <c r="L73" s="5" t="s">
        <v>449</v>
      </c>
      <c r="M73" s="5"/>
      <c r="N73" s="5" t="s">
        <v>450</v>
      </c>
      <c r="O73" s="5" t="s">
        <v>451</v>
      </c>
      <c r="P73" s="4" t="str">
        <f t="shared" si="0"/>
        <v>Outstanding</v>
      </c>
      <c r="Q73" s="13" t="s">
        <v>25</v>
      </c>
    </row>
    <row r="74" spans="1:17" ht="60" customHeight="1" x14ac:dyDescent="0.35">
      <c r="A74" s="11" t="s">
        <v>427</v>
      </c>
      <c r="B74" s="2" t="s">
        <v>452</v>
      </c>
      <c r="C74" s="1" t="s">
        <v>453</v>
      </c>
      <c r="D74" s="3" t="s">
        <v>43</v>
      </c>
      <c r="E74" s="3" t="s">
        <v>21</v>
      </c>
      <c r="F74" s="4" t="s">
        <v>22</v>
      </c>
      <c r="G74" s="4" t="s">
        <v>23</v>
      </c>
      <c r="H74" s="4" t="s">
        <v>24</v>
      </c>
      <c r="I74" s="4" t="s">
        <v>25</v>
      </c>
      <c r="J74" s="5" t="s">
        <v>25</v>
      </c>
      <c r="K74" s="5" t="s">
        <v>454</v>
      </c>
      <c r="L74" s="5" t="s">
        <v>455</v>
      </c>
      <c r="M74" s="5"/>
      <c r="N74" s="5" t="s">
        <v>456</v>
      </c>
      <c r="O74" s="5" t="s">
        <v>457</v>
      </c>
      <c r="P74" s="4" t="str">
        <f t="shared" si="0"/>
        <v>Outstanding</v>
      </c>
      <c r="Q74" s="13" t="s">
        <v>25</v>
      </c>
    </row>
    <row r="75" spans="1:17" ht="60" customHeight="1" x14ac:dyDescent="0.35">
      <c r="A75" s="11" t="s">
        <v>427</v>
      </c>
      <c r="B75" s="2" t="s">
        <v>458</v>
      </c>
      <c r="C75" s="1" t="s">
        <v>459</v>
      </c>
      <c r="D75" s="3" t="s">
        <v>43</v>
      </c>
      <c r="E75" s="3" t="s">
        <v>21</v>
      </c>
      <c r="F75" s="4" t="s">
        <v>22</v>
      </c>
      <c r="G75" s="4" t="s">
        <v>23</v>
      </c>
      <c r="H75" s="4" t="s">
        <v>24</v>
      </c>
      <c r="I75" s="4" t="s">
        <v>25</v>
      </c>
      <c r="J75" s="5" t="s">
        <v>25</v>
      </c>
      <c r="K75" s="5" t="s">
        <v>460</v>
      </c>
      <c r="L75" s="5" t="s">
        <v>461</v>
      </c>
      <c r="M75" s="5"/>
      <c r="N75" s="5" t="s">
        <v>462</v>
      </c>
      <c r="O75" s="5" t="s">
        <v>463</v>
      </c>
      <c r="P75" s="4" t="str">
        <f t="shared" si="0"/>
        <v>Outstanding</v>
      </c>
      <c r="Q75" s="13" t="s">
        <v>25</v>
      </c>
    </row>
    <row r="76" spans="1:17" ht="60" customHeight="1" x14ac:dyDescent="0.35">
      <c r="A76" s="11" t="s">
        <v>427</v>
      </c>
      <c r="B76" s="2" t="s">
        <v>464</v>
      </c>
      <c r="C76" s="1" t="s">
        <v>465</v>
      </c>
      <c r="D76" s="3" t="s">
        <v>43</v>
      </c>
      <c r="E76" s="3" t="s">
        <v>21</v>
      </c>
      <c r="F76" s="4" t="s">
        <v>22</v>
      </c>
      <c r="G76" s="4" t="s">
        <v>23</v>
      </c>
      <c r="H76" s="4" t="s">
        <v>24</v>
      </c>
      <c r="I76" s="4" t="s">
        <v>25</v>
      </c>
      <c r="J76" s="5" t="s">
        <v>25</v>
      </c>
      <c r="K76" s="5" t="s">
        <v>466</v>
      </c>
      <c r="L76" s="5" t="s">
        <v>467</v>
      </c>
      <c r="M76" s="5"/>
      <c r="N76" s="5" t="s">
        <v>468</v>
      </c>
      <c r="O76" s="5" t="s">
        <v>469</v>
      </c>
      <c r="P76" s="4" t="str">
        <f t="shared" si="0"/>
        <v>Outstanding</v>
      </c>
      <c r="Q76" s="13" t="s">
        <v>25</v>
      </c>
    </row>
    <row r="77" spans="1:17" ht="60" customHeight="1" x14ac:dyDescent="0.35">
      <c r="A77" s="11" t="s">
        <v>427</v>
      </c>
      <c r="B77" s="2" t="s">
        <v>470</v>
      </c>
      <c r="C77" s="1" t="s">
        <v>471</v>
      </c>
      <c r="D77" s="3" t="s">
        <v>43</v>
      </c>
      <c r="E77" s="3" t="s">
        <v>21</v>
      </c>
      <c r="F77" s="4" t="s">
        <v>22</v>
      </c>
      <c r="G77" s="4" t="s">
        <v>23</v>
      </c>
      <c r="H77" s="4" t="s">
        <v>24</v>
      </c>
      <c r="I77" s="4" t="s">
        <v>25</v>
      </c>
      <c r="J77" s="5" t="s">
        <v>25</v>
      </c>
      <c r="K77" s="5" t="s">
        <v>466</v>
      </c>
      <c r="L77" s="5" t="s">
        <v>472</v>
      </c>
      <c r="M77" s="5"/>
      <c r="N77" s="5" t="s">
        <v>473</v>
      </c>
      <c r="O77" s="5" t="s">
        <v>474</v>
      </c>
      <c r="P77" s="4" t="str">
        <f t="shared" si="0"/>
        <v>Outstanding</v>
      </c>
      <c r="Q77" s="13" t="s">
        <v>25</v>
      </c>
    </row>
    <row r="78" spans="1:17" ht="60" customHeight="1" x14ac:dyDescent="0.35">
      <c r="A78" s="11" t="s">
        <v>427</v>
      </c>
      <c r="B78" s="2" t="s">
        <v>475</v>
      </c>
      <c r="C78" s="1" t="s">
        <v>476</v>
      </c>
      <c r="D78" s="3" t="s">
        <v>43</v>
      </c>
      <c r="E78" s="3" t="s">
        <v>21</v>
      </c>
      <c r="F78" s="4" t="s">
        <v>22</v>
      </c>
      <c r="G78" s="4" t="s">
        <v>23</v>
      </c>
      <c r="H78" s="4" t="s">
        <v>24</v>
      </c>
      <c r="I78" s="4" t="s">
        <v>25</v>
      </c>
      <c r="J78" s="5" t="s">
        <v>25</v>
      </c>
      <c r="K78" s="5" t="s">
        <v>477</v>
      </c>
      <c r="L78" s="5" t="s">
        <v>478</v>
      </c>
      <c r="M78" s="5"/>
      <c r="N78" s="5" t="s">
        <v>479</v>
      </c>
      <c r="O78" s="5" t="s">
        <v>480</v>
      </c>
      <c r="P78" s="4" t="str">
        <f t="shared" si="0"/>
        <v>Outstanding</v>
      </c>
      <c r="Q78" s="13" t="s">
        <v>25</v>
      </c>
    </row>
    <row r="79" spans="1:17" ht="60" customHeight="1" x14ac:dyDescent="0.35">
      <c r="A79" s="11" t="s">
        <v>481</v>
      </c>
      <c r="B79" s="2" t="s">
        <v>482</v>
      </c>
      <c r="C79" s="1" t="s">
        <v>483</v>
      </c>
      <c r="D79" s="3" t="s">
        <v>43</v>
      </c>
      <c r="E79" s="3" t="s">
        <v>152</v>
      </c>
      <c r="F79" s="4" t="s">
        <v>22</v>
      </c>
      <c r="G79" s="4" t="s">
        <v>23</v>
      </c>
      <c r="H79" s="4" t="s">
        <v>24</v>
      </c>
      <c r="I79" s="4" t="s">
        <v>25</v>
      </c>
      <c r="J79" s="5" t="s">
        <v>25</v>
      </c>
      <c r="K79" s="5" t="s">
        <v>484</v>
      </c>
      <c r="L79" s="5" t="s">
        <v>485</v>
      </c>
      <c r="M79" s="5" t="s">
        <v>486</v>
      </c>
      <c r="N79" s="5" t="s">
        <v>487</v>
      </c>
      <c r="O79" s="5" t="s">
        <v>488</v>
      </c>
      <c r="P79" s="4" t="str">
        <f t="shared" si="0"/>
        <v>Outstanding</v>
      </c>
      <c r="Q79" s="13" t="s">
        <v>25</v>
      </c>
    </row>
    <row r="80" spans="1:17" ht="60" customHeight="1" x14ac:dyDescent="0.35">
      <c r="A80" s="11" t="s">
        <v>481</v>
      </c>
      <c r="B80" s="2" t="s">
        <v>489</v>
      </c>
      <c r="C80" s="1" t="s">
        <v>490</v>
      </c>
      <c r="D80" s="3" t="s">
        <v>43</v>
      </c>
      <c r="E80" s="3" t="s">
        <v>152</v>
      </c>
      <c r="F80" s="4" t="s">
        <v>22</v>
      </c>
      <c r="G80" s="4" t="s">
        <v>23</v>
      </c>
      <c r="H80" s="4" t="s">
        <v>24</v>
      </c>
      <c r="I80" s="4" t="s">
        <v>25</v>
      </c>
      <c r="J80" s="5" t="s">
        <v>25</v>
      </c>
      <c r="K80" s="5" t="s">
        <v>491</v>
      </c>
      <c r="L80" s="5" t="s">
        <v>492</v>
      </c>
      <c r="M80" s="5" t="s">
        <v>493</v>
      </c>
      <c r="N80" s="5" t="s">
        <v>494</v>
      </c>
      <c r="O80" s="5" t="s">
        <v>488</v>
      </c>
      <c r="P80" s="4" t="str">
        <f t="shared" si="0"/>
        <v>Outstanding</v>
      </c>
      <c r="Q80" s="13" t="s">
        <v>25</v>
      </c>
    </row>
    <row r="81" spans="1:17" ht="60" customHeight="1" x14ac:dyDescent="0.35">
      <c r="A81" s="11" t="s">
        <v>481</v>
      </c>
      <c r="B81" s="2" t="s">
        <v>495</v>
      </c>
      <c r="C81" s="1" t="s">
        <v>496</v>
      </c>
      <c r="D81" s="3" t="s">
        <v>20</v>
      </c>
      <c r="E81" s="3" t="s">
        <v>152</v>
      </c>
      <c r="F81" s="4" t="s">
        <v>22</v>
      </c>
      <c r="G81" s="4" t="s">
        <v>23</v>
      </c>
      <c r="H81" s="4" t="s">
        <v>24</v>
      </c>
      <c r="I81" s="4" t="s">
        <v>25</v>
      </c>
      <c r="J81" s="5" t="s">
        <v>25</v>
      </c>
      <c r="K81" s="5" t="s">
        <v>497</v>
      </c>
      <c r="L81" s="5" t="s">
        <v>498</v>
      </c>
      <c r="M81" s="5" t="s">
        <v>499</v>
      </c>
      <c r="N81" s="5" t="s">
        <v>500</v>
      </c>
      <c r="O81" s="5" t="s">
        <v>138</v>
      </c>
      <c r="P81" s="4" t="str">
        <f t="shared" si="0"/>
        <v>Outstanding</v>
      </c>
      <c r="Q81" s="13" t="s">
        <v>25</v>
      </c>
    </row>
    <row r="82" spans="1:17" ht="60" customHeight="1" x14ac:dyDescent="0.35">
      <c r="A82" s="11" t="s">
        <v>481</v>
      </c>
      <c r="B82" s="2" t="s">
        <v>501</v>
      </c>
      <c r="C82" s="1" t="s">
        <v>502</v>
      </c>
      <c r="D82" s="3" t="s">
        <v>20</v>
      </c>
      <c r="E82" s="3" t="s">
        <v>21</v>
      </c>
      <c r="F82" s="4" t="s">
        <v>22</v>
      </c>
      <c r="G82" s="4" t="s">
        <v>23</v>
      </c>
      <c r="H82" s="4" t="s">
        <v>24</v>
      </c>
      <c r="I82" s="4" t="s">
        <v>25</v>
      </c>
      <c r="J82" s="5" t="s">
        <v>25</v>
      </c>
      <c r="K82" s="5" t="s">
        <v>503</v>
      </c>
      <c r="L82" s="5" t="s">
        <v>504</v>
      </c>
      <c r="M82" s="5"/>
      <c r="N82" s="5" t="s">
        <v>505</v>
      </c>
      <c r="O82" s="5" t="s">
        <v>138</v>
      </c>
      <c r="P82" s="4" t="str">
        <f t="shared" si="0"/>
        <v>Outstanding</v>
      </c>
      <c r="Q82" s="13" t="s">
        <v>25</v>
      </c>
    </row>
    <row r="83" spans="1:17" ht="60" customHeight="1" x14ac:dyDescent="0.35">
      <c r="A83" s="11" t="s">
        <v>481</v>
      </c>
      <c r="B83" s="2" t="s">
        <v>506</v>
      </c>
      <c r="C83" s="1" t="s">
        <v>507</v>
      </c>
      <c r="D83" s="3" t="s">
        <v>43</v>
      </c>
      <c r="E83" s="3" t="s">
        <v>21</v>
      </c>
      <c r="F83" s="4" t="s">
        <v>22</v>
      </c>
      <c r="G83" s="4" t="s">
        <v>23</v>
      </c>
      <c r="H83" s="4" t="s">
        <v>24</v>
      </c>
      <c r="I83" s="4" t="s">
        <v>25</v>
      </c>
      <c r="J83" s="5" t="s">
        <v>25</v>
      </c>
      <c r="K83" s="5" t="s">
        <v>508</v>
      </c>
      <c r="L83" s="5" t="s">
        <v>509</v>
      </c>
      <c r="M83" s="5"/>
      <c r="N83" s="5" t="s">
        <v>510</v>
      </c>
      <c r="O83" s="5" t="s">
        <v>138</v>
      </c>
      <c r="P83" s="4" t="str">
        <f t="shared" si="0"/>
        <v>Outstanding</v>
      </c>
      <c r="Q83" s="13" t="s">
        <v>25</v>
      </c>
    </row>
    <row r="84" spans="1:17" ht="60" customHeight="1" x14ac:dyDescent="0.35">
      <c r="A84" s="11" t="s">
        <v>481</v>
      </c>
      <c r="B84" s="2" t="s">
        <v>511</v>
      </c>
      <c r="C84" s="1" t="s">
        <v>512</v>
      </c>
      <c r="D84" s="3" t="s">
        <v>20</v>
      </c>
      <c r="E84" s="3" t="s">
        <v>21</v>
      </c>
      <c r="F84" s="4" t="s">
        <v>22</v>
      </c>
      <c r="G84" s="4" t="s">
        <v>23</v>
      </c>
      <c r="H84" s="4" t="s">
        <v>24</v>
      </c>
      <c r="I84" s="4" t="s">
        <v>25</v>
      </c>
      <c r="J84" s="5" t="s">
        <v>25</v>
      </c>
      <c r="K84" s="5" t="s">
        <v>513</v>
      </c>
      <c r="L84" s="5" t="s">
        <v>514</v>
      </c>
      <c r="M84" s="5"/>
      <c r="N84" s="5" t="s">
        <v>515</v>
      </c>
      <c r="O84" s="5" t="s">
        <v>516</v>
      </c>
      <c r="P84" s="4" t="str">
        <f t="shared" si="0"/>
        <v>Outstanding</v>
      </c>
      <c r="Q84" s="13" t="s">
        <v>25</v>
      </c>
    </row>
    <row r="85" spans="1:17" ht="60" customHeight="1" x14ac:dyDescent="0.35">
      <c r="A85" s="11" t="s">
        <v>481</v>
      </c>
      <c r="B85" s="2" t="s">
        <v>517</v>
      </c>
      <c r="C85" s="1" t="s">
        <v>518</v>
      </c>
      <c r="D85" s="3" t="s">
        <v>43</v>
      </c>
      <c r="E85" s="3" t="s">
        <v>21</v>
      </c>
      <c r="F85" s="4" t="s">
        <v>22</v>
      </c>
      <c r="G85" s="4" t="s">
        <v>23</v>
      </c>
      <c r="H85" s="4" t="s">
        <v>24</v>
      </c>
      <c r="I85" s="4" t="s">
        <v>25</v>
      </c>
      <c r="J85" s="5" t="s">
        <v>25</v>
      </c>
      <c r="K85" s="5" t="s">
        <v>519</v>
      </c>
      <c r="L85" s="5" t="s">
        <v>520</v>
      </c>
      <c r="M85" s="5"/>
      <c r="N85" s="5" t="s">
        <v>521</v>
      </c>
      <c r="O85" s="5" t="s">
        <v>138</v>
      </c>
      <c r="P85" s="4" t="str">
        <f t="shared" si="0"/>
        <v>Outstanding</v>
      </c>
      <c r="Q85" s="13" t="s">
        <v>25</v>
      </c>
    </row>
    <row r="86" spans="1:17" ht="60" customHeight="1" x14ac:dyDescent="0.35">
      <c r="A86" s="12" t="s">
        <v>481</v>
      </c>
      <c r="B86" s="6" t="s">
        <v>522</v>
      </c>
      <c r="C86" s="7" t="s">
        <v>523</v>
      </c>
      <c r="D86" s="8" t="s">
        <v>20</v>
      </c>
      <c r="E86" s="8" t="s">
        <v>21</v>
      </c>
      <c r="F86" s="9" t="s">
        <v>22</v>
      </c>
      <c r="G86" s="9" t="s">
        <v>23</v>
      </c>
      <c r="H86" s="9" t="s">
        <v>24</v>
      </c>
      <c r="I86" s="9" t="s">
        <v>25</v>
      </c>
      <c r="J86" s="10" t="s">
        <v>25</v>
      </c>
      <c r="K86" s="10" t="s">
        <v>524</v>
      </c>
      <c r="L86" s="10" t="s">
        <v>525</v>
      </c>
      <c r="M86" s="10"/>
      <c r="N86" s="10" t="s">
        <v>526</v>
      </c>
      <c r="O86" s="10" t="s">
        <v>527</v>
      </c>
      <c r="P86" s="9" t="str">
        <f t="shared" si="0"/>
        <v>Outstanding</v>
      </c>
      <c r="Q86" s="14" t="s">
        <v>25</v>
      </c>
    </row>
    <row r="90" spans="1:17" ht="32" customHeight="1" x14ac:dyDescent="0.35">
      <c r="A90" s="288" t="s">
        <v>528</v>
      </c>
      <c r="B90" s="288"/>
      <c r="C90" s="288"/>
      <c r="D90" s="288"/>
    </row>
  </sheetData>
  <mergeCells count="1">
    <mergeCell ref="A90:D90"/>
  </mergeCells>
  <conditionalFormatting sqref="F2:F86">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86">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86">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86" xr:uid="{00000000-0002-0000-0200-000000000000}">
      <formula1>"Must,Should,Could,Won't,Unassigned"</formula1>
    </dataValidation>
    <dataValidation type="list" showErrorMessage="1" errorTitle="Invalid Value" error="Please select a value from the list: Low, Medium, High, Unassessed." sqref="G2:G86" xr:uid="{00000000-0002-0000-0200-000001000000}">
      <formula1>"Low,Medium,High,Unassessed"</formula1>
    </dataValidation>
    <dataValidation type="list" showErrorMessage="1" errorTitle="Invalid Value" error="Please select a value from the list: Phase1, Phase2, Phase3, Phase4, Phase5, Pending." sqref="H2:H8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86" xr:uid="{00000000-0002-0000-0200-000003000000}">
      <formula1>"Implemented,Testing,Failed,Compensated,Risk Accepted,N/A"</formula1>
    </dataValidation>
  </dataValidations>
  <hyperlinks>
    <hyperlink ref="A9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682</v>
      </c>
      <c r="C2" s="305" t="s">
        <v>682</v>
      </c>
      <c r="D2" s="305" t="s">
        <v>682</v>
      </c>
      <c r="E2" s="305" t="s">
        <v>682</v>
      </c>
      <c r="F2" s="305" t="s">
        <v>682</v>
      </c>
      <c r="G2" s="305" t="s">
        <v>682</v>
      </c>
      <c r="H2" s="309" t="s">
        <v>683</v>
      </c>
      <c r="I2" s="309" t="s">
        <v>683</v>
      </c>
      <c r="J2" s="309" t="s">
        <v>683</v>
      </c>
      <c r="K2" s="309" t="s">
        <v>683</v>
      </c>
      <c r="L2" s="309" t="s">
        <v>683</v>
      </c>
      <c r="M2" s="308" t="s">
        <v>684</v>
      </c>
      <c r="N2" s="308" t="s">
        <v>684</v>
      </c>
      <c r="O2" s="310" t="s">
        <v>685</v>
      </c>
      <c r="P2" s="310" t="s">
        <v>685</v>
      </c>
      <c r="Q2" s="306" t="s">
        <v>15</v>
      </c>
      <c r="R2" s="306" t="s">
        <v>15</v>
      </c>
      <c r="S2" s="306" t="s">
        <v>15</v>
      </c>
      <c r="T2" s="307" t="s">
        <v>686</v>
      </c>
    </row>
    <row r="3" spans="2:20" ht="35" customHeight="1" x14ac:dyDescent="0.35">
      <c r="B3" s="70" t="s">
        <v>687</v>
      </c>
      <c r="C3" s="70" t="s">
        <v>688</v>
      </c>
      <c r="D3" s="70" t="s">
        <v>689</v>
      </c>
      <c r="E3" s="70" t="s">
        <v>690</v>
      </c>
      <c r="F3" s="70" t="s">
        <v>691</v>
      </c>
      <c r="G3" s="70" t="s">
        <v>11</v>
      </c>
      <c r="H3" s="71" t="s">
        <v>692</v>
      </c>
      <c r="I3" s="71" t="s">
        <v>693</v>
      </c>
      <c r="J3" s="71" t="s">
        <v>694</v>
      </c>
      <c r="K3" s="71" t="s">
        <v>695</v>
      </c>
      <c r="L3" s="71" t="s">
        <v>626</v>
      </c>
      <c r="M3" s="72" t="s">
        <v>696</v>
      </c>
      <c r="N3" s="72" t="s">
        <v>697</v>
      </c>
      <c r="O3" s="73" t="s">
        <v>698</v>
      </c>
      <c r="P3" s="73" t="s">
        <v>699</v>
      </c>
      <c r="Q3" s="74" t="s">
        <v>15</v>
      </c>
      <c r="R3" s="74" t="s">
        <v>700</v>
      </c>
      <c r="S3" s="74" t="s">
        <v>701</v>
      </c>
      <c r="T3" s="75" t="s">
        <v>702</v>
      </c>
    </row>
    <row r="4" spans="2:20" ht="60" customHeight="1" x14ac:dyDescent="0.35">
      <c r="B4" s="76" t="s">
        <v>703</v>
      </c>
      <c r="C4" s="76" t="s">
        <v>704</v>
      </c>
      <c r="D4" s="76" t="s">
        <v>705</v>
      </c>
      <c r="E4" s="76" t="s">
        <v>706</v>
      </c>
      <c r="F4" s="76" t="s">
        <v>707</v>
      </c>
      <c r="G4" s="76" t="s">
        <v>708</v>
      </c>
      <c r="H4" s="76" t="s">
        <v>709</v>
      </c>
      <c r="I4" s="76" t="s">
        <v>710</v>
      </c>
      <c r="J4" s="76" t="s">
        <v>711</v>
      </c>
      <c r="K4" s="76" t="s">
        <v>712</v>
      </c>
      <c r="L4" s="76" t="s">
        <v>713</v>
      </c>
      <c r="M4" s="76" t="s">
        <v>714</v>
      </c>
      <c r="N4" s="76" t="s">
        <v>715</v>
      </c>
      <c r="O4" s="76" t="s">
        <v>716</v>
      </c>
      <c r="P4" s="76" t="s">
        <v>717</v>
      </c>
      <c r="Q4" s="76" t="s">
        <v>718</v>
      </c>
      <c r="R4" s="76" t="s">
        <v>719</v>
      </c>
      <c r="S4" s="76" t="s">
        <v>720</v>
      </c>
      <c r="T4" s="76" t="s">
        <v>721</v>
      </c>
    </row>
    <row r="5" spans="2:20" ht="60" customHeight="1" x14ac:dyDescent="0.35">
      <c r="B5" s="38" t="s">
        <v>722</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723</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724</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725</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726</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727</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728</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729</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730</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731</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732</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733</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734</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735</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736</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737</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738</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739</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740</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741</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742</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743</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744</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745</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746</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747</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748</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749</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750</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751</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752</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753</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754</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755</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756</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757</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758</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759</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760</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761</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762</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763</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764</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765</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766</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767</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768</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769</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770</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771</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528</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772</v>
      </c>
      <c r="B1" s="104" t="s">
        <v>1</v>
      </c>
      <c r="C1" s="104" t="s">
        <v>773</v>
      </c>
      <c r="D1" s="104" t="s">
        <v>11</v>
      </c>
      <c r="E1" s="104" t="s">
        <v>774</v>
      </c>
      <c r="F1" s="104" t="s">
        <v>775</v>
      </c>
      <c r="G1" s="104" t="s">
        <v>776</v>
      </c>
      <c r="H1" s="104" t="s">
        <v>777</v>
      </c>
      <c r="I1" s="104" t="s">
        <v>778</v>
      </c>
      <c r="J1" s="104" t="s">
        <v>779</v>
      </c>
      <c r="K1" s="104" t="s">
        <v>780</v>
      </c>
      <c r="L1" s="104" t="s">
        <v>781</v>
      </c>
      <c r="M1" s="104" t="s">
        <v>782</v>
      </c>
      <c r="N1" s="104" t="s">
        <v>783</v>
      </c>
      <c r="O1" s="104" t="s">
        <v>784</v>
      </c>
      <c r="P1" s="104" t="s">
        <v>785</v>
      </c>
      <c r="Q1" s="104" t="s">
        <v>786</v>
      </c>
      <c r="R1" s="104" t="s">
        <v>787</v>
      </c>
      <c r="S1" s="104" t="s">
        <v>788</v>
      </c>
      <c r="T1" s="104" t="s">
        <v>789</v>
      </c>
      <c r="U1" s="104" t="s">
        <v>790</v>
      </c>
      <c r="V1" s="104" t="s">
        <v>791</v>
      </c>
      <c r="W1" s="104" t="s">
        <v>792</v>
      </c>
      <c r="X1" s="104" t="s">
        <v>793</v>
      </c>
      <c r="Y1" s="104" t="s">
        <v>794</v>
      </c>
      <c r="Z1" s="104" t="s">
        <v>795</v>
      </c>
      <c r="AA1" s="104" t="s">
        <v>796</v>
      </c>
      <c r="AB1" s="104" t="s">
        <v>797</v>
      </c>
      <c r="AC1" s="104" t="s">
        <v>798</v>
      </c>
      <c r="AD1" s="104" t="s">
        <v>799</v>
      </c>
      <c r="AE1" s="104" t="s">
        <v>800</v>
      </c>
      <c r="AF1" s="104" t="s">
        <v>801</v>
      </c>
      <c r="AG1" s="104" t="s">
        <v>802</v>
      </c>
      <c r="AH1" s="104" t="s">
        <v>803</v>
      </c>
      <c r="AI1" s="104" t="s">
        <v>804</v>
      </c>
      <c r="AJ1" s="104" t="s">
        <v>805</v>
      </c>
      <c r="AK1" s="104" t="s">
        <v>806</v>
      </c>
      <c r="AL1" s="104" t="s">
        <v>807</v>
      </c>
      <c r="AM1" s="104" t="s">
        <v>808</v>
      </c>
      <c r="AN1" s="104" t="s">
        <v>809</v>
      </c>
      <c r="AO1" s="104" t="s">
        <v>810</v>
      </c>
      <c r="AP1" s="104" t="s">
        <v>811</v>
      </c>
      <c r="AQ1" s="104" t="s">
        <v>812</v>
      </c>
      <c r="AR1" s="104" t="s">
        <v>813</v>
      </c>
      <c r="AS1" s="104" t="s">
        <v>814</v>
      </c>
      <c r="AT1" s="104" t="s">
        <v>815</v>
      </c>
      <c r="AU1" s="104" t="s">
        <v>816</v>
      </c>
      <c r="AV1" s="104" t="s">
        <v>817</v>
      </c>
      <c r="AW1" s="105" t="s">
        <v>818</v>
      </c>
    </row>
    <row r="2" spans="1:49" ht="60" customHeight="1" outlineLevel="1" x14ac:dyDescent="0.35">
      <c r="A2" s="97" t="s">
        <v>819</v>
      </c>
      <c r="B2" s="80">
        <v>1</v>
      </c>
      <c r="C2" s="82" t="s">
        <v>25</v>
      </c>
      <c r="D2" s="84" t="s">
        <v>820</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819</v>
      </c>
      <c r="B3" s="81" t="s">
        <v>18</v>
      </c>
      <c r="C3" s="83" t="s">
        <v>821</v>
      </c>
      <c r="D3" s="85" t="s">
        <v>822</v>
      </c>
      <c r="E3" s="85" t="s">
        <v>823</v>
      </c>
      <c r="F3" s="86" t="s">
        <v>824</v>
      </c>
      <c r="G3" s="86" t="s">
        <v>825</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819</v>
      </c>
      <c r="B4" s="81" t="s">
        <v>29</v>
      </c>
      <c r="C4" s="83" t="s">
        <v>826</v>
      </c>
      <c r="D4" s="85" t="s">
        <v>827</v>
      </c>
      <c r="E4" s="85" t="s">
        <v>828</v>
      </c>
      <c r="F4" s="86" t="s">
        <v>824</v>
      </c>
      <c r="G4" s="86" t="s">
        <v>829</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819</v>
      </c>
      <c r="B5" s="81" t="s">
        <v>36</v>
      </c>
      <c r="C5" s="83" t="s">
        <v>830</v>
      </c>
      <c r="D5" s="85" t="s">
        <v>831</v>
      </c>
      <c r="E5" s="85" t="s">
        <v>832</v>
      </c>
      <c r="F5" s="86" t="s">
        <v>824</v>
      </c>
      <c r="G5" s="86" t="s">
        <v>833</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819</v>
      </c>
      <c r="B6" s="81" t="s">
        <v>41</v>
      </c>
      <c r="C6" s="83" t="s">
        <v>834</v>
      </c>
      <c r="D6" s="85" t="s">
        <v>835</v>
      </c>
      <c r="E6" s="85" t="s">
        <v>836</v>
      </c>
      <c r="F6" s="86" t="s">
        <v>824</v>
      </c>
      <c r="G6" s="86" t="s">
        <v>825</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819</v>
      </c>
      <c r="B7" s="81" t="s">
        <v>48</v>
      </c>
      <c r="C7" s="83" t="s">
        <v>837</v>
      </c>
      <c r="D7" s="85" t="s">
        <v>838</v>
      </c>
      <c r="E7" s="85" t="s">
        <v>839</v>
      </c>
      <c r="F7" s="86" t="s">
        <v>824</v>
      </c>
      <c r="G7" s="86" t="s">
        <v>833</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840</v>
      </c>
      <c r="B8" s="80">
        <v>2</v>
      </c>
      <c r="C8" s="82" t="s">
        <v>25</v>
      </c>
      <c r="D8" s="84" t="s">
        <v>841</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840</v>
      </c>
      <c r="B9" s="81" t="s">
        <v>119</v>
      </c>
      <c r="C9" s="83" t="s">
        <v>842</v>
      </c>
      <c r="D9" s="85" t="s">
        <v>843</v>
      </c>
      <c r="E9" s="85" t="s">
        <v>844</v>
      </c>
      <c r="F9" s="86" t="s">
        <v>845</v>
      </c>
      <c r="G9" s="86" t="s">
        <v>825</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840</v>
      </c>
      <c r="B10" s="81" t="s">
        <v>126</v>
      </c>
      <c r="C10" s="83" t="s">
        <v>846</v>
      </c>
      <c r="D10" s="85" t="s">
        <v>847</v>
      </c>
      <c r="E10" s="85" t="s">
        <v>848</v>
      </c>
      <c r="F10" s="86" t="s">
        <v>845</v>
      </c>
      <c r="G10" s="86" t="s">
        <v>825</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840</v>
      </c>
      <c r="B11" s="81" t="s">
        <v>132</v>
      </c>
      <c r="C11" s="83" t="s">
        <v>849</v>
      </c>
      <c r="D11" s="85" t="s">
        <v>850</v>
      </c>
      <c r="E11" s="85" t="s">
        <v>851</v>
      </c>
      <c r="F11" s="86" t="s">
        <v>845</v>
      </c>
      <c r="G11" s="86" t="s">
        <v>829</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840</v>
      </c>
      <c r="B12" s="81" t="s">
        <v>139</v>
      </c>
      <c r="C12" s="83" t="s">
        <v>852</v>
      </c>
      <c r="D12" s="85" t="s">
        <v>853</v>
      </c>
      <c r="E12" s="85" t="s">
        <v>854</v>
      </c>
      <c r="F12" s="86" t="s">
        <v>845</v>
      </c>
      <c r="G12" s="86" t="s">
        <v>833</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840</v>
      </c>
      <c r="B13" s="81" t="s">
        <v>145</v>
      </c>
      <c r="C13" s="83" t="s">
        <v>855</v>
      </c>
      <c r="D13" s="85" t="s">
        <v>856</v>
      </c>
      <c r="E13" s="85" t="s">
        <v>857</v>
      </c>
      <c r="F13" s="86" t="s">
        <v>845</v>
      </c>
      <c r="G13" s="86" t="s">
        <v>858</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840</v>
      </c>
      <c r="B14" s="81" t="s">
        <v>150</v>
      </c>
      <c r="C14" s="83" t="s">
        <v>859</v>
      </c>
      <c r="D14" s="85" t="s">
        <v>860</v>
      </c>
      <c r="E14" s="85" t="s">
        <v>861</v>
      </c>
      <c r="F14" s="86" t="s">
        <v>845</v>
      </c>
      <c r="G14" s="86" t="s">
        <v>858</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840</v>
      </c>
      <c r="B15" s="81" t="s">
        <v>157</v>
      </c>
      <c r="C15" s="83" t="s">
        <v>862</v>
      </c>
      <c r="D15" s="85" t="s">
        <v>863</v>
      </c>
      <c r="E15" s="85" t="s">
        <v>864</v>
      </c>
      <c r="F15" s="86" t="s">
        <v>845</v>
      </c>
      <c r="G15" s="86" t="s">
        <v>858</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865</v>
      </c>
      <c r="B16" s="80">
        <v>3</v>
      </c>
      <c r="C16" s="82" t="s">
        <v>25</v>
      </c>
      <c r="D16" s="84" t="s">
        <v>866</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865</v>
      </c>
      <c r="B17" s="81" t="s">
        <v>247</v>
      </c>
      <c r="C17" s="83" t="s">
        <v>867</v>
      </c>
      <c r="D17" s="85" t="s">
        <v>868</v>
      </c>
      <c r="E17" s="85" t="s">
        <v>869</v>
      </c>
      <c r="F17" s="86" t="s">
        <v>870</v>
      </c>
      <c r="G17" s="86" t="s">
        <v>871</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865</v>
      </c>
      <c r="B18" s="81" t="s">
        <v>253</v>
      </c>
      <c r="C18" s="83" t="s">
        <v>872</v>
      </c>
      <c r="D18" s="85" t="s">
        <v>873</v>
      </c>
      <c r="E18" s="85" t="s">
        <v>874</v>
      </c>
      <c r="F18" s="86" t="s">
        <v>870</v>
      </c>
      <c r="G18" s="86" t="s">
        <v>825</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865</v>
      </c>
      <c r="B19" s="81" t="s">
        <v>260</v>
      </c>
      <c r="C19" s="83" t="s">
        <v>875</v>
      </c>
      <c r="D19" s="85" t="s">
        <v>876</v>
      </c>
      <c r="E19" s="85" t="s">
        <v>877</v>
      </c>
      <c r="F19" s="86" t="s">
        <v>870</v>
      </c>
      <c r="G19" s="86" t="s">
        <v>858</v>
      </c>
      <c r="H19" s="86">
        <v>1</v>
      </c>
      <c r="I19" s="88">
        <f>IF(COUNTIF(J19:AW19,"&lt;&gt;")=0,"",SUMPRODUCT(((Recommendations[ImplStatus]="Implemented")+(Recommendations[ImplStatus]="Compensated"))*ISNUMBER(MATCH(Recommendations[Id],J19:AW19,0)))/COUNTIF(J19:AW19,"&lt;&gt;"))</f>
        <v>0</v>
      </c>
      <c r="J19" s="90" t="s">
        <v>126</v>
      </c>
      <c r="K19" s="90" t="s">
        <v>267</v>
      </c>
      <c r="L19" s="90" t="s">
        <v>317</v>
      </c>
      <c r="M19" s="90" t="s">
        <v>324</v>
      </c>
      <c r="N19" s="90" t="s">
        <v>380</v>
      </c>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865</v>
      </c>
      <c r="B20" s="81" t="s">
        <v>267</v>
      </c>
      <c r="C20" s="83" t="s">
        <v>878</v>
      </c>
      <c r="D20" s="85" t="s">
        <v>879</v>
      </c>
      <c r="E20" s="85" t="s">
        <v>880</v>
      </c>
      <c r="F20" s="86" t="s">
        <v>870</v>
      </c>
      <c r="G20" s="86" t="s">
        <v>858</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865</v>
      </c>
      <c r="B21" s="81" t="s">
        <v>273</v>
      </c>
      <c r="C21" s="83" t="s">
        <v>881</v>
      </c>
      <c r="D21" s="85" t="s">
        <v>882</v>
      </c>
      <c r="E21" s="85" t="s">
        <v>883</v>
      </c>
      <c r="F21" s="86" t="s">
        <v>870</v>
      </c>
      <c r="G21" s="86" t="s">
        <v>858</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865</v>
      </c>
      <c r="B22" s="81" t="s">
        <v>884</v>
      </c>
      <c r="C22" s="83" t="s">
        <v>885</v>
      </c>
      <c r="D22" s="85" t="s">
        <v>886</v>
      </c>
      <c r="E22" s="85" t="s">
        <v>887</v>
      </c>
      <c r="F22" s="86" t="s">
        <v>870</v>
      </c>
      <c r="G22" s="86" t="s">
        <v>858</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865</v>
      </c>
      <c r="B23" s="81" t="s">
        <v>888</v>
      </c>
      <c r="C23" s="83" t="s">
        <v>889</v>
      </c>
      <c r="D23" s="85" t="s">
        <v>890</v>
      </c>
      <c r="E23" s="85" t="s">
        <v>891</v>
      </c>
      <c r="F23" s="86" t="s">
        <v>870</v>
      </c>
      <c r="G23" s="86" t="s">
        <v>825</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865</v>
      </c>
      <c r="B24" s="81" t="s">
        <v>892</v>
      </c>
      <c r="C24" s="83" t="s">
        <v>893</v>
      </c>
      <c r="D24" s="85" t="s">
        <v>894</v>
      </c>
      <c r="E24" s="85" t="s">
        <v>895</v>
      </c>
      <c r="F24" s="86" t="s">
        <v>870</v>
      </c>
      <c r="G24" s="86" t="s">
        <v>825</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865</v>
      </c>
      <c r="B25" s="81" t="s">
        <v>896</v>
      </c>
      <c r="C25" s="83" t="s">
        <v>897</v>
      </c>
      <c r="D25" s="85" t="s">
        <v>898</v>
      </c>
      <c r="E25" s="85" t="s">
        <v>899</v>
      </c>
      <c r="F25" s="86" t="s">
        <v>870</v>
      </c>
      <c r="G25" s="86" t="s">
        <v>858</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865</v>
      </c>
      <c r="B26" s="81" t="s">
        <v>900</v>
      </c>
      <c r="C26" s="83" t="s">
        <v>901</v>
      </c>
      <c r="D26" s="85" t="s">
        <v>902</v>
      </c>
      <c r="E26" s="85" t="s">
        <v>903</v>
      </c>
      <c r="F26" s="86" t="s">
        <v>870</v>
      </c>
      <c r="G26" s="86" t="s">
        <v>858</v>
      </c>
      <c r="H26" s="86">
        <v>2</v>
      </c>
      <c r="I26" s="88">
        <f>IF(COUNTIF(J26:AW26,"&lt;&gt;")=0,"",SUMPRODUCT(((Recommendations[ImplStatus]="Implemented")+(Recommendations[ImplStatus]="Compensated"))*ISNUMBER(MATCH(Recommendations[Id],J26:AW26,0)))/COUNTIF(J26:AW26,"&lt;&gt;"))</f>
        <v>0</v>
      </c>
      <c r="J26" s="90" t="s">
        <v>336</v>
      </c>
      <c r="K26" s="90" t="s">
        <v>348</v>
      </c>
      <c r="L26" s="90" t="s">
        <v>374</v>
      </c>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865</v>
      </c>
      <c r="B27" s="81" t="s">
        <v>904</v>
      </c>
      <c r="C27" s="83" t="s">
        <v>905</v>
      </c>
      <c r="D27" s="85" t="s">
        <v>906</v>
      </c>
      <c r="E27" s="85" t="s">
        <v>907</v>
      </c>
      <c r="F27" s="86" t="s">
        <v>870</v>
      </c>
      <c r="G27" s="86" t="s">
        <v>858</v>
      </c>
      <c r="H27" s="86">
        <v>2</v>
      </c>
      <c r="I27" s="88">
        <f>IF(COUNTIF(J27:AW27,"&lt;&gt;")=0,"",SUMPRODUCT(((Recommendations[ImplStatus]="Implemented")+(Recommendations[ImplStatus]="Compensated"))*ISNUMBER(MATCH(Recommendations[Id],J27:AW27,0)))/COUNTIF(J27:AW27,"&lt;&gt;"))</f>
        <v>0</v>
      </c>
      <c r="J27" s="90" t="s">
        <v>279</v>
      </c>
      <c r="K27" s="90" t="s">
        <v>285</v>
      </c>
      <c r="L27" s="90" t="s">
        <v>354</v>
      </c>
      <c r="M27" s="90" t="s">
        <v>360</v>
      </c>
      <c r="N27" s="90" t="s">
        <v>367</v>
      </c>
      <c r="O27" s="90" t="s">
        <v>399</v>
      </c>
      <c r="P27" s="90" t="s">
        <v>405</v>
      </c>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865</v>
      </c>
      <c r="B28" s="81" t="s">
        <v>908</v>
      </c>
      <c r="C28" s="83" t="s">
        <v>909</v>
      </c>
      <c r="D28" s="85" t="s">
        <v>910</v>
      </c>
      <c r="E28" s="85" t="s">
        <v>911</v>
      </c>
      <c r="F28" s="86" t="s">
        <v>870</v>
      </c>
      <c r="G28" s="86" t="s">
        <v>858</v>
      </c>
      <c r="H28" s="86">
        <v>2</v>
      </c>
      <c r="I28" s="88">
        <f>IF(COUNTIF(J28:AW28,"&lt;&gt;")=0,"",SUMPRODUCT(((Recommendations[ImplStatus]="Implemented")+(Recommendations[ImplStatus]="Compensated"))*ISNUMBER(MATCH(Recommendations[Id],J28:AW28,0)))/COUNTIF(J28:AW28,"&lt;&gt;"))</f>
        <v>0</v>
      </c>
      <c r="J28" s="90" t="s">
        <v>464</v>
      </c>
      <c r="K28" s="90" t="s">
        <v>470</v>
      </c>
      <c r="L28" s="90" t="s">
        <v>475</v>
      </c>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865</v>
      </c>
      <c r="B29" s="81" t="s">
        <v>912</v>
      </c>
      <c r="C29" s="83" t="s">
        <v>913</v>
      </c>
      <c r="D29" s="85" t="s">
        <v>914</v>
      </c>
      <c r="E29" s="85" t="s">
        <v>915</v>
      </c>
      <c r="F29" s="86" t="s">
        <v>870</v>
      </c>
      <c r="G29" s="86" t="s">
        <v>858</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865</v>
      </c>
      <c r="B30" s="81" t="s">
        <v>916</v>
      </c>
      <c r="C30" s="83" t="s">
        <v>917</v>
      </c>
      <c r="D30" s="85" t="s">
        <v>918</v>
      </c>
      <c r="E30" s="85" t="s">
        <v>919</v>
      </c>
      <c r="F30" s="86" t="s">
        <v>870</v>
      </c>
      <c r="G30" s="86" t="s">
        <v>833</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920</v>
      </c>
      <c r="B31" s="80">
        <v>4</v>
      </c>
      <c r="C31" s="82" t="s">
        <v>25</v>
      </c>
      <c r="D31" s="84" t="s">
        <v>921</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920</v>
      </c>
      <c r="B32" s="81" t="s">
        <v>279</v>
      </c>
      <c r="C32" s="83" t="s">
        <v>922</v>
      </c>
      <c r="D32" s="85" t="s">
        <v>923</v>
      </c>
      <c r="E32" s="85" t="s">
        <v>924</v>
      </c>
      <c r="F32" s="86" t="s">
        <v>925</v>
      </c>
      <c r="G32" s="86" t="s">
        <v>871</v>
      </c>
      <c r="H32" s="86">
        <v>1</v>
      </c>
      <c r="I32" s="88">
        <f>IF(COUNTIF(J32:AW32,"&lt;&gt;")=0,"",SUMPRODUCT(((Recommendations[ImplStatus]="Implemented")+(Recommendations[ImplStatus]="Compensated"))*ISNUMBER(MATCH(Recommendations[Id],J32:AW32,0)))/COUNTIF(J32:AW32,"&lt;&gt;"))</f>
        <v>0</v>
      </c>
      <c r="J32" s="90" t="s">
        <v>511</v>
      </c>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920</v>
      </c>
      <c r="B33" s="81" t="s">
        <v>285</v>
      </c>
      <c r="C33" s="83" t="s">
        <v>926</v>
      </c>
      <c r="D33" s="85" t="s">
        <v>927</v>
      </c>
      <c r="E33" s="85" t="s">
        <v>928</v>
      </c>
      <c r="F33" s="86" t="s">
        <v>925</v>
      </c>
      <c r="G33" s="86" t="s">
        <v>871</v>
      </c>
      <c r="H33" s="86">
        <v>1</v>
      </c>
      <c r="I33" s="88">
        <f>IF(COUNTIF(J33:AW33,"&lt;&gt;")=0,"",SUMPRODUCT(((Recommendations[ImplStatus]="Implemented")+(Recommendations[ImplStatus]="Compensated"))*ISNUMBER(MATCH(Recommendations[Id],J33:AW33,0)))/COUNTIF(J33:AW33,"&lt;&gt;"))</f>
        <v>0</v>
      </c>
      <c r="J33" s="90" t="s">
        <v>247</v>
      </c>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920</v>
      </c>
      <c r="B34" s="81" t="s">
        <v>291</v>
      </c>
      <c r="C34" s="83" t="s">
        <v>929</v>
      </c>
      <c r="D34" s="85" t="s">
        <v>930</v>
      </c>
      <c r="E34" s="85" t="s">
        <v>931</v>
      </c>
      <c r="F34" s="86" t="s">
        <v>824</v>
      </c>
      <c r="G34" s="86" t="s">
        <v>858</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920</v>
      </c>
      <c r="B35" s="81" t="s">
        <v>298</v>
      </c>
      <c r="C35" s="83" t="s">
        <v>932</v>
      </c>
      <c r="D35" s="85" t="s">
        <v>933</v>
      </c>
      <c r="E35" s="85" t="s">
        <v>934</v>
      </c>
      <c r="F35" s="86" t="s">
        <v>824</v>
      </c>
      <c r="G35" s="86" t="s">
        <v>858</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920</v>
      </c>
      <c r="B36" s="81" t="s">
        <v>304</v>
      </c>
      <c r="C36" s="83" t="s">
        <v>935</v>
      </c>
      <c r="D36" s="85" t="s">
        <v>936</v>
      </c>
      <c r="E36" s="85" t="s">
        <v>937</v>
      </c>
      <c r="F36" s="86" t="s">
        <v>824</v>
      </c>
      <c r="G36" s="86" t="s">
        <v>858</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920</v>
      </c>
      <c r="B37" s="81" t="s">
        <v>310</v>
      </c>
      <c r="C37" s="83" t="s">
        <v>938</v>
      </c>
      <c r="D37" s="85" t="s">
        <v>939</v>
      </c>
      <c r="E37" s="85" t="s">
        <v>940</v>
      </c>
      <c r="F37" s="86" t="s">
        <v>824</v>
      </c>
      <c r="G37" s="86" t="s">
        <v>858</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920</v>
      </c>
      <c r="B38" s="81" t="s">
        <v>941</v>
      </c>
      <c r="C38" s="83" t="s">
        <v>942</v>
      </c>
      <c r="D38" s="85" t="s">
        <v>943</v>
      </c>
      <c r="E38" s="85" t="s">
        <v>944</v>
      </c>
      <c r="F38" s="86" t="s">
        <v>945</v>
      </c>
      <c r="G38" s="86" t="s">
        <v>858</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920</v>
      </c>
      <c r="B39" s="81" t="s">
        <v>946</v>
      </c>
      <c r="C39" s="83" t="s">
        <v>947</v>
      </c>
      <c r="D39" s="85" t="s">
        <v>948</v>
      </c>
      <c r="E39" s="85" t="s">
        <v>949</v>
      </c>
      <c r="F39" s="86" t="s">
        <v>824</v>
      </c>
      <c r="G39" s="86" t="s">
        <v>858</v>
      </c>
      <c r="H39" s="86">
        <v>2</v>
      </c>
      <c r="I39" s="88">
        <f>IF(COUNTIF(J39:AW39,"&lt;&gt;")=0,"",SUMPRODUCT(((Recommendations[ImplStatus]="Implemented")+(Recommendations[ImplStatus]="Compensated"))*ISNUMBER(MATCH(Recommendations[Id],J39:AW39,0)))/COUNTIF(J39:AW39,"&lt;&gt;"))</f>
        <v>0</v>
      </c>
      <c r="J39" s="90" t="s">
        <v>452</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920</v>
      </c>
      <c r="B40" s="81" t="s">
        <v>950</v>
      </c>
      <c r="C40" s="83" t="s">
        <v>951</v>
      </c>
      <c r="D40" s="85" t="s">
        <v>952</v>
      </c>
      <c r="E40" s="85" t="s">
        <v>953</v>
      </c>
      <c r="F40" s="86" t="s">
        <v>824</v>
      </c>
      <c r="G40" s="86" t="s">
        <v>858</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920</v>
      </c>
      <c r="B41" s="81" t="s">
        <v>954</v>
      </c>
      <c r="C41" s="83" t="s">
        <v>955</v>
      </c>
      <c r="D41" s="85" t="s">
        <v>956</v>
      </c>
      <c r="E41" s="85" t="s">
        <v>957</v>
      </c>
      <c r="F41" s="86" t="s">
        <v>824</v>
      </c>
      <c r="G41" s="86" t="s">
        <v>858</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920</v>
      </c>
      <c r="B42" s="81" t="s">
        <v>958</v>
      </c>
      <c r="C42" s="83" t="s">
        <v>959</v>
      </c>
      <c r="D42" s="85" t="s">
        <v>960</v>
      </c>
      <c r="E42" s="85" t="s">
        <v>961</v>
      </c>
      <c r="F42" s="86" t="s">
        <v>870</v>
      </c>
      <c r="G42" s="86" t="s">
        <v>858</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920</v>
      </c>
      <c r="B43" s="81" t="s">
        <v>962</v>
      </c>
      <c r="C43" s="83" t="s">
        <v>963</v>
      </c>
      <c r="D43" s="85" t="s">
        <v>964</v>
      </c>
      <c r="E43" s="85" t="s">
        <v>965</v>
      </c>
      <c r="F43" s="86" t="s">
        <v>870</v>
      </c>
      <c r="G43" s="86" t="s">
        <v>858</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966</v>
      </c>
      <c r="B44" s="80">
        <v>5</v>
      </c>
      <c r="C44" s="82" t="s">
        <v>25</v>
      </c>
      <c r="D44" s="84" t="s">
        <v>967</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966</v>
      </c>
      <c r="B45" s="81" t="s">
        <v>317</v>
      </c>
      <c r="C45" s="83" t="s">
        <v>968</v>
      </c>
      <c r="D45" s="85" t="s">
        <v>969</v>
      </c>
      <c r="E45" s="85" t="s">
        <v>970</v>
      </c>
      <c r="F45" s="86" t="s">
        <v>945</v>
      </c>
      <c r="G45" s="86" t="s">
        <v>825</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966</v>
      </c>
      <c r="B46" s="81" t="s">
        <v>324</v>
      </c>
      <c r="C46" s="83" t="s">
        <v>971</v>
      </c>
      <c r="D46" s="85" t="s">
        <v>972</v>
      </c>
      <c r="E46" s="85" t="s">
        <v>973</v>
      </c>
      <c r="F46" s="86" t="s">
        <v>945</v>
      </c>
      <c r="G46" s="86" t="s">
        <v>858</v>
      </c>
      <c r="H46" s="86">
        <v>1</v>
      </c>
      <c r="I46" s="88">
        <f>IF(COUNTIF(J46:AW46,"&lt;&gt;")=0,"",SUMPRODUCT(((Recommendations[ImplStatus]="Implemented")+(Recommendations[ImplStatus]="Compensated"))*ISNUMBER(MATCH(Recommendations[Id],J46:AW46,0)))/COUNTIF(J46:AW46,"&lt;&gt;"))</f>
        <v>0</v>
      </c>
      <c r="J46" s="90" t="s">
        <v>59</v>
      </c>
      <c r="K46" s="90" t="s">
        <v>65</v>
      </c>
      <c r="L46" s="90" t="s">
        <v>71</v>
      </c>
      <c r="M46" s="90" t="s">
        <v>76</v>
      </c>
      <c r="N46" s="90" t="s">
        <v>81</v>
      </c>
      <c r="O46" s="90" t="s">
        <v>87</v>
      </c>
      <c r="P46" s="90" t="s">
        <v>93</v>
      </c>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966</v>
      </c>
      <c r="B47" s="81" t="s">
        <v>330</v>
      </c>
      <c r="C47" s="83" t="s">
        <v>974</v>
      </c>
      <c r="D47" s="85" t="s">
        <v>975</v>
      </c>
      <c r="E47" s="85" t="s">
        <v>976</v>
      </c>
      <c r="F47" s="86" t="s">
        <v>945</v>
      </c>
      <c r="G47" s="86" t="s">
        <v>858</v>
      </c>
      <c r="H47" s="86">
        <v>1</v>
      </c>
      <c r="I47" s="88">
        <f>IF(COUNTIF(J47:AW47,"&lt;&gt;")=0,"",SUMPRODUCT(((Recommendations[ImplStatus]="Implemented")+(Recommendations[ImplStatus]="Compensated"))*ISNUMBER(MATCH(Recommendations[Id],J47:AW47,0)))/COUNTIF(J47:AW47,"&lt;&gt;"))</f>
        <v>0</v>
      </c>
      <c r="J47" s="90" t="s">
        <v>48</v>
      </c>
      <c r="K47" s="90" t="s">
        <v>348</v>
      </c>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966</v>
      </c>
      <c r="B48" s="81" t="s">
        <v>336</v>
      </c>
      <c r="C48" s="83" t="s">
        <v>977</v>
      </c>
      <c r="D48" s="85" t="s">
        <v>978</v>
      </c>
      <c r="E48" s="85" t="s">
        <v>979</v>
      </c>
      <c r="F48" s="86" t="s">
        <v>945</v>
      </c>
      <c r="G48" s="86" t="s">
        <v>858</v>
      </c>
      <c r="H48" s="86">
        <v>1</v>
      </c>
      <c r="I48" s="88">
        <f>IF(COUNTIF(J48:AW48,"&lt;&gt;")=0,"",SUMPRODUCT(((Recommendations[ImplStatus]="Implemented")+(Recommendations[ImplStatus]="Compensated"))*ISNUMBER(MATCH(Recommendations[Id],J48:AW48,0)))/COUNTIF(J48:AW48,"&lt;&gt;"))</f>
        <v>0</v>
      </c>
      <c r="J48" s="90" t="s">
        <v>18</v>
      </c>
      <c r="K48" s="90" t="s">
        <v>29</v>
      </c>
      <c r="L48" s="90" t="s">
        <v>105</v>
      </c>
      <c r="M48" s="90" t="s">
        <v>452</v>
      </c>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966</v>
      </c>
      <c r="B49" s="81" t="s">
        <v>342</v>
      </c>
      <c r="C49" s="83" t="s">
        <v>980</v>
      </c>
      <c r="D49" s="85" t="s">
        <v>981</v>
      </c>
      <c r="E49" s="85" t="s">
        <v>982</v>
      </c>
      <c r="F49" s="86" t="s">
        <v>945</v>
      </c>
      <c r="G49" s="86" t="s">
        <v>825</v>
      </c>
      <c r="H49" s="86">
        <v>2</v>
      </c>
      <c r="I49" s="88">
        <f>IF(COUNTIF(J49:AW49,"&lt;&gt;")=0,"",SUMPRODUCT(((Recommendations[ImplStatus]="Implemented")+(Recommendations[ImplStatus]="Compensated"))*ISNUMBER(MATCH(Recommendations[Id],J49:AW49,0)))/COUNTIF(J49:AW49,"&lt;&gt;"))</f>
        <v>0</v>
      </c>
      <c r="J49" s="90" t="s">
        <v>511</v>
      </c>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966</v>
      </c>
      <c r="B50" s="81" t="s">
        <v>348</v>
      </c>
      <c r="C50" s="83" t="s">
        <v>983</v>
      </c>
      <c r="D50" s="85" t="s">
        <v>984</v>
      </c>
      <c r="E50" s="85" t="s">
        <v>985</v>
      </c>
      <c r="F50" s="86" t="s">
        <v>945</v>
      </c>
      <c r="G50" s="86" t="s">
        <v>871</v>
      </c>
      <c r="H50" s="86">
        <v>2</v>
      </c>
      <c r="I50" s="88">
        <f>IF(COUNTIF(J50:AW50,"&lt;&gt;")=0,"",SUMPRODUCT(((Recommendations[ImplStatus]="Implemented")+(Recommendations[ImplStatus]="Compensated"))*ISNUMBER(MATCH(Recommendations[Id],J50:AW50,0)))/COUNTIF(J50:AW50,"&lt;&gt;"))</f>
        <v>0</v>
      </c>
      <c r="J50" s="90" t="s">
        <v>458</v>
      </c>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986</v>
      </c>
      <c r="B51" s="80">
        <v>6</v>
      </c>
      <c r="C51" s="82" t="s">
        <v>25</v>
      </c>
      <c r="D51" s="84" t="s">
        <v>987</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986</v>
      </c>
      <c r="B52" s="81" t="s">
        <v>374</v>
      </c>
      <c r="C52" s="83" t="s">
        <v>988</v>
      </c>
      <c r="D52" s="85" t="s">
        <v>989</v>
      </c>
      <c r="E52" s="85" t="s">
        <v>990</v>
      </c>
      <c r="F52" s="86" t="s">
        <v>925</v>
      </c>
      <c r="G52" s="86" t="s">
        <v>871</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986</v>
      </c>
      <c r="B53" s="81" t="s">
        <v>380</v>
      </c>
      <c r="C53" s="83" t="s">
        <v>991</v>
      </c>
      <c r="D53" s="85" t="s">
        <v>992</v>
      </c>
      <c r="E53" s="85" t="s">
        <v>993</v>
      </c>
      <c r="F53" s="86" t="s">
        <v>925</v>
      </c>
      <c r="G53" s="86" t="s">
        <v>871</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986</v>
      </c>
      <c r="B54" s="81" t="s">
        <v>386</v>
      </c>
      <c r="C54" s="83" t="s">
        <v>994</v>
      </c>
      <c r="D54" s="85" t="s">
        <v>995</v>
      </c>
      <c r="E54" s="85" t="s">
        <v>996</v>
      </c>
      <c r="F54" s="86" t="s">
        <v>945</v>
      </c>
      <c r="G54" s="86" t="s">
        <v>858</v>
      </c>
      <c r="H54" s="86">
        <v>1</v>
      </c>
      <c r="I54" s="88">
        <f>IF(COUNTIF(J54:AW54,"&lt;&gt;")=0,"",SUMPRODUCT(((Recommendations[ImplStatus]="Implemented")+(Recommendations[ImplStatus]="Compensated"))*ISNUMBER(MATCH(Recommendations[Id],J54:AW54,0)))/COUNTIF(J54:AW54,"&lt;&gt;"))</f>
        <v>0</v>
      </c>
      <c r="J54" s="90" t="s">
        <v>41</v>
      </c>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986</v>
      </c>
      <c r="B55" s="81" t="s">
        <v>393</v>
      </c>
      <c r="C55" s="83" t="s">
        <v>997</v>
      </c>
      <c r="D55" s="85" t="s">
        <v>998</v>
      </c>
      <c r="E55" s="85" t="s">
        <v>999</v>
      </c>
      <c r="F55" s="86" t="s">
        <v>945</v>
      </c>
      <c r="G55" s="86" t="s">
        <v>858</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986</v>
      </c>
      <c r="B56" s="81" t="s">
        <v>399</v>
      </c>
      <c r="C56" s="83" t="s">
        <v>1000</v>
      </c>
      <c r="D56" s="85" t="s">
        <v>1001</v>
      </c>
      <c r="E56" s="85" t="s">
        <v>1002</v>
      </c>
      <c r="F56" s="86" t="s">
        <v>945</v>
      </c>
      <c r="G56" s="86" t="s">
        <v>858</v>
      </c>
      <c r="H56" s="86">
        <v>1</v>
      </c>
      <c r="I56" s="88">
        <f>IF(COUNTIF(J56:AW56,"&lt;&gt;")=0,"",SUMPRODUCT(((Recommendations[ImplStatus]="Implemented")+(Recommendations[ImplStatus]="Compensated"))*ISNUMBER(MATCH(Recommendations[Id],J56:AW56,0)))/COUNTIF(J56:AW56,"&lt;&gt;"))</f>
        <v>0</v>
      </c>
      <c r="J56" s="90" t="s">
        <v>36</v>
      </c>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986</v>
      </c>
      <c r="B57" s="81" t="s">
        <v>405</v>
      </c>
      <c r="C57" s="83" t="s">
        <v>1003</v>
      </c>
      <c r="D57" s="85" t="s">
        <v>1004</v>
      </c>
      <c r="E57" s="85" t="s">
        <v>1005</v>
      </c>
      <c r="F57" s="86" t="s">
        <v>845</v>
      </c>
      <c r="G57" s="86" t="s">
        <v>825</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986</v>
      </c>
      <c r="B58" s="81" t="s">
        <v>411</v>
      </c>
      <c r="C58" s="83" t="s">
        <v>1006</v>
      </c>
      <c r="D58" s="85" t="s">
        <v>1007</v>
      </c>
      <c r="E58" s="85" t="s">
        <v>1008</v>
      </c>
      <c r="F58" s="86" t="s">
        <v>945</v>
      </c>
      <c r="G58" s="86" t="s">
        <v>858</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986</v>
      </c>
      <c r="B59" s="81" t="s">
        <v>417</v>
      </c>
      <c r="C59" s="83" t="s">
        <v>1009</v>
      </c>
      <c r="D59" s="85" t="s">
        <v>1010</v>
      </c>
      <c r="E59" s="85" t="s">
        <v>1011</v>
      </c>
      <c r="F59" s="86" t="s">
        <v>945</v>
      </c>
      <c r="G59" s="86" t="s">
        <v>871</v>
      </c>
      <c r="H59" s="86">
        <v>3</v>
      </c>
      <c r="I59" s="88">
        <f>IF(COUNTIF(J59:AW59,"&lt;&gt;")=0,"",SUMPRODUCT(((Recommendations[ImplStatus]="Implemented")+(Recommendations[ImplStatus]="Compensated"))*ISNUMBER(MATCH(Recommendations[Id],J59:AW59,0)))/COUNTIF(J59:AW59,"&lt;&gt;"))</f>
        <v>0</v>
      </c>
      <c r="J59" s="90" t="s">
        <v>112</v>
      </c>
      <c r="K59" s="90" t="s">
        <v>440</v>
      </c>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1012</v>
      </c>
      <c r="B60" s="80">
        <v>7</v>
      </c>
      <c r="C60" s="82" t="s">
        <v>25</v>
      </c>
      <c r="D60" s="84" t="s">
        <v>1013</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1012</v>
      </c>
      <c r="B61" s="81" t="s">
        <v>428</v>
      </c>
      <c r="C61" s="83" t="s">
        <v>1014</v>
      </c>
      <c r="D61" s="85" t="s">
        <v>1015</v>
      </c>
      <c r="E61" s="85" t="s">
        <v>1016</v>
      </c>
      <c r="F61" s="86" t="s">
        <v>925</v>
      </c>
      <c r="G61" s="86" t="s">
        <v>871</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1012</v>
      </c>
      <c r="B62" s="81" t="s">
        <v>434</v>
      </c>
      <c r="C62" s="83" t="s">
        <v>1017</v>
      </c>
      <c r="D62" s="85" t="s">
        <v>1018</v>
      </c>
      <c r="E62" s="85" t="s">
        <v>1019</v>
      </c>
      <c r="F62" s="86" t="s">
        <v>925</v>
      </c>
      <c r="G62" s="86" t="s">
        <v>871</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1012</v>
      </c>
      <c r="B63" s="81" t="s">
        <v>440</v>
      </c>
      <c r="C63" s="83" t="s">
        <v>1020</v>
      </c>
      <c r="D63" s="85" t="s">
        <v>1021</v>
      </c>
      <c r="E63" s="85" t="s">
        <v>1022</v>
      </c>
      <c r="F63" s="86" t="s">
        <v>845</v>
      </c>
      <c r="G63" s="86" t="s">
        <v>858</v>
      </c>
      <c r="H63" s="86">
        <v>1</v>
      </c>
      <c r="I63" s="88">
        <f>IF(COUNTIF(J63:AW63,"&lt;&gt;")=0,"",SUMPRODUCT(((Recommendations[ImplStatus]="Implemented")+(Recommendations[ImplStatus]="Compensated"))*ISNUMBER(MATCH(Recommendations[Id],J63:AW63,0)))/COUNTIF(J63:AW63,"&lt;&gt;"))</f>
        <v>0</v>
      </c>
      <c r="J63" s="90" t="s">
        <v>304</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1012</v>
      </c>
      <c r="B64" s="81" t="s">
        <v>446</v>
      </c>
      <c r="C64" s="83" t="s">
        <v>1023</v>
      </c>
      <c r="D64" s="85" t="s">
        <v>1024</v>
      </c>
      <c r="E64" s="85" t="s">
        <v>1025</v>
      </c>
      <c r="F64" s="86" t="s">
        <v>845</v>
      </c>
      <c r="G64" s="86" t="s">
        <v>858</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1012</v>
      </c>
      <c r="B65" s="81" t="s">
        <v>452</v>
      </c>
      <c r="C65" s="83" t="s">
        <v>1026</v>
      </c>
      <c r="D65" s="85" t="s">
        <v>1027</v>
      </c>
      <c r="E65" s="85" t="s">
        <v>1028</v>
      </c>
      <c r="F65" s="86" t="s">
        <v>845</v>
      </c>
      <c r="G65" s="86" t="s">
        <v>825</v>
      </c>
      <c r="H65" s="86">
        <v>2</v>
      </c>
      <c r="I65" s="88">
        <f>IF(COUNTIF(J65:AW65,"&lt;&gt;")=0,"",SUMPRODUCT(((Recommendations[ImplStatus]="Implemented")+(Recommendations[ImplStatus]="Compensated"))*ISNUMBER(MATCH(Recommendations[Id],J65:AW65,0)))/COUNTIF(J65:AW65,"&lt;&gt;"))</f>
        <v>0</v>
      </c>
      <c r="J65" s="90" t="s">
        <v>446</v>
      </c>
      <c r="K65" s="90" t="s">
        <v>517</v>
      </c>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1012</v>
      </c>
      <c r="B66" s="81" t="s">
        <v>458</v>
      </c>
      <c r="C66" s="83" t="s">
        <v>1029</v>
      </c>
      <c r="D66" s="85" t="s">
        <v>1030</v>
      </c>
      <c r="E66" s="85" t="s">
        <v>1031</v>
      </c>
      <c r="F66" s="86" t="s">
        <v>845</v>
      </c>
      <c r="G66" s="86" t="s">
        <v>825</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1012</v>
      </c>
      <c r="B67" s="81" t="s">
        <v>464</v>
      </c>
      <c r="C67" s="83" t="s">
        <v>1032</v>
      </c>
      <c r="D67" s="85" t="s">
        <v>1033</v>
      </c>
      <c r="E67" s="85" t="s">
        <v>1034</v>
      </c>
      <c r="F67" s="86" t="s">
        <v>845</v>
      </c>
      <c r="G67" s="86" t="s">
        <v>829</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1035</v>
      </c>
      <c r="B68" s="80">
        <v>8</v>
      </c>
      <c r="C68" s="82" t="s">
        <v>25</v>
      </c>
      <c r="D68" s="84" t="s">
        <v>1036</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1035</v>
      </c>
      <c r="B69" s="81" t="s">
        <v>482</v>
      </c>
      <c r="C69" s="83" t="s">
        <v>1037</v>
      </c>
      <c r="D69" s="85" t="s">
        <v>1038</v>
      </c>
      <c r="E69" s="85" t="s">
        <v>1039</v>
      </c>
      <c r="F69" s="86" t="s">
        <v>925</v>
      </c>
      <c r="G69" s="86" t="s">
        <v>871</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1035</v>
      </c>
      <c r="B70" s="81" t="s">
        <v>489</v>
      </c>
      <c r="C70" s="83" t="s">
        <v>1040</v>
      </c>
      <c r="D70" s="85" t="s">
        <v>1041</v>
      </c>
      <c r="E70" s="85" t="s">
        <v>1042</v>
      </c>
      <c r="F70" s="86" t="s">
        <v>870</v>
      </c>
      <c r="G70" s="86" t="s">
        <v>833</v>
      </c>
      <c r="H70" s="86">
        <v>1</v>
      </c>
      <c r="I70" s="88">
        <f>IF(COUNTIF(J70:AW70,"&lt;&gt;")=0,"",SUMPRODUCT(((Recommendations[ImplStatus]="Implemented")+(Recommendations[ImplStatus]="Compensated"))*ISNUMBER(MATCH(Recommendations[Id],J70:AW70,0)))/COUNTIF(J70:AW70,"&lt;&gt;"))</f>
        <v>0</v>
      </c>
      <c r="J70" s="90" t="s">
        <v>150</v>
      </c>
      <c r="K70" s="90" t="s">
        <v>230</v>
      </c>
      <c r="L70" s="90" t="s">
        <v>260</v>
      </c>
      <c r="M70" s="90" t="s">
        <v>330</v>
      </c>
      <c r="N70" s="90" t="s">
        <v>428</v>
      </c>
      <c r="O70" s="90" t="s">
        <v>434</v>
      </c>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1035</v>
      </c>
      <c r="B71" s="81" t="s">
        <v>495</v>
      </c>
      <c r="C71" s="83" t="s">
        <v>1043</v>
      </c>
      <c r="D71" s="85" t="s">
        <v>1044</v>
      </c>
      <c r="E71" s="85" t="s">
        <v>1045</v>
      </c>
      <c r="F71" s="86" t="s">
        <v>870</v>
      </c>
      <c r="G71" s="86" t="s">
        <v>858</v>
      </c>
      <c r="H71" s="86">
        <v>1</v>
      </c>
      <c r="I71" s="88">
        <f>IF(COUNTIF(J71:AW71,"&lt;&gt;")=0,"",SUMPRODUCT(((Recommendations[ImplStatus]="Implemented")+(Recommendations[ImplStatus]="Compensated"))*ISNUMBER(MATCH(Recommendations[Id],J71:AW71,0)))/COUNTIF(J71:AW71,"&lt;&gt;"))</f>
        <v>0</v>
      </c>
      <c r="J71" s="90" t="s">
        <v>240</v>
      </c>
      <c r="K71" s="90" t="s">
        <v>393</v>
      </c>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1035</v>
      </c>
      <c r="B72" s="81" t="s">
        <v>501</v>
      </c>
      <c r="C72" s="83" t="s">
        <v>1046</v>
      </c>
      <c r="D72" s="85" t="s">
        <v>1047</v>
      </c>
      <c r="E72" s="85" t="s">
        <v>1048</v>
      </c>
      <c r="F72" s="86" t="s">
        <v>1049</v>
      </c>
      <c r="G72" s="86" t="s">
        <v>858</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1035</v>
      </c>
      <c r="B73" s="81" t="s">
        <v>506</v>
      </c>
      <c r="C73" s="83" t="s">
        <v>1050</v>
      </c>
      <c r="D73" s="85" t="s">
        <v>1051</v>
      </c>
      <c r="E73" s="85" t="s">
        <v>1052</v>
      </c>
      <c r="F73" s="86" t="s">
        <v>870</v>
      </c>
      <c r="G73" s="86" t="s">
        <v>833</v>
      </c>
      <c r="H73" s="86">
        <v>2</v>
      </c>
      <c r="I73" s="88">
        <f>IF(COUNTIF(J73:AW73,"&lt;&gt;")=0,"",SUMPRODUCT(((Recommendations[ImplStatus]="Implemented")+(Recommendations[ImplStatus]="Compensated"))*ISNUMBER(MATCH(Recommendations[Id],J73:AW73,0)))/COUNTIF(J73:AW73,"&lt;&gt;"))</f>
        <v>0</v>
      </c>
      <c r="J73" s="90" t="s">
        <v>215</v>
      </c>
      <c r="K73" s="90" t="s">
        <v>235</v>
      </c>
      <c r="L73" s="90" t="s">
        <v>411</v>
      </c>
      <c r="M73" s="90" t="s">
        <v>417</v>
      </c>
      <c r="N73" s="90" t="s">
        <v>422</v>
      </c>
      <c r="O73" s="90" t="s">
        <v>522</v>
      </c>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1035</v>
      </c>
      <c r="B74" s="81" t="s">
        <v>511</v>
      </c>
      <c r="C74" s="83" t="s">
        <v>1053</v>
      </c>
      <c r="D74" s="85" t="s">
        <v>1054</v>
      </c>
      <c r="E74" s="85" t="s">
        <v>1055</v>
      </c>
      <c r="F74" s="86" t="s">
        <v>870</v>
      </c>
      <c r="G74" s="86" t="s">
        <v>833</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1035</v>
      </c>
      <c r="B75" s="81" t="s">
        <v>517</v>
      </c>
      <c r="C75" s="83" t="s">
        <v>1056</v>
      </c>
      <c r="D75" s="85" t="s">
        <v>1057</v>
      </c>
      <c r="E75" s="85" t="s">
        <v>1058</v>
      </c>
      <c r="F75" s="86" t="s">
        <v>870</v>
      </c>
      <c r="G75" s="86" t="s">
        <v>833</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1035</v>
      </c>
      <c r="B76" s="81" t="s">
        <v>522</v>
      </c>
      <c r="C76" s="83" t="s">
        <v>1059</v>
      </c>
      <c r="D76" s="85" t="s">
        <v>1060</v>
      </c>
      <c r="E76" s="85" t="s">
        <v>1061</v>
      </c>
      <c r="F76" s="86" t="s">
        <v>870</v>
      </c>
      <c r="G76" s="86" t="s">
        <v>833</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1035</v>
      </c>
      <c r="B77" s="81" t="s">
        <v>1062</v>
      </c>
      <c r="C77" s="83" t="s">
        <v>1063</v>
      </c>
      <c r="D77" s="85" t="s">
        <v>1064</v>
      </c>
      <c r="E77" s="85" t="s">
        <v>1065</v>
      </c>
      <c r="F77" s="86" t="s">
        <v>870</v>
      </c>
      <c r="G77" s="86" t="s">
        <v>833</v>
      </c>
      <c r="H77" s="86">
        <v>2</v>
      </c>
      <c r="I77" s="88">
        <f>IF(COUNTIF(J77:AW77,"&lt;&gt;")=0,"",SUMPRODUCT(((Recommendations[ImplStatus]="Implemented")+(Recommendations[ImplStatus]="Compensated"))*ISNUMBER(MATCH(Recommendations[Id],J77:AW77,0)))/COUNTIF(J77:AW77,"&lt;&gt;"))</f>
        <v>0</v>
      </c>
      <c r="J77" s="90" t="s">
        <v>434</v>
      </c>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1035</v>
      </c>
      <c r="B78" s="81" t="s">
        <v>1066</v>
      </c>
      <c r="C78" s="83" t="s">
        <v>1067</v>
      </c>
      <c r="D78" s="85" t="s">
        <v>1068</v>
      </c>
      <c r="E78" s="85" t="s">
        <v>1069</v>
      </c>
      <c r="F78" s="86" t="s">
        <v>870</v>
      </c>
      <c r="G78" s="86" t="s">
        <v>858</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1035</v>
      </c>
      <c r="B79" s="81" t="s">
        <v>1070</v>
      </c>
      <c r="C79" s="83" t="s">
        <v>1071</v>
      </c>
      <c r="D79" s="85" t="s">
        <v>1072</v>
      </c>
      <c r="E79" s="85" t="s">
        <v>1073</v>
      </c>
      <c r="F79" s="86" t="s">
        <v>870</v>
      </c>
      <c r="G79" s="86" t="s">
        <v>833</v>
      </c>
      <c r="H79" s="86">
        <v>2</v>
      </c>
      <c r="I79" s="88">
        <f>IF(COUNTIF(J79:AW79,"&lt;&gt;")=0,"",SUMPRODUCT(((Recommendations[ImplStatus]="Implemented")+(Recommendations[ImplStatus]="Compensated"))*ISNUMBER(MATCH(Recommendations[Id],J79:AW79,0)))/COUNTIF(J79:AW79,"&lt;&gt;"))</f>
        <v>0</v>
      </c>
      <c r="J79" s="90" t="s">
        <v>173</v>
      </c>
      <c r="K79" s="90" t="s">
        <v>179</v>
      </c>
      <c r="L79" s="90" t="s">
        <v>184</v>
      </c>
      <c r="M79" s="90" t="s">
        <v>190</v>
      </c>
      <c r="N79" s="90" t="s">
        <v>195</v>
      </c>
      <c r="O79" s="90" t="s">
        <v>200</v>
      </c>
      <c r="P79" s="90" t="s">
        <v>205</v>
      </c>
      <c r="Q79" s="90" t="s">
        <v>210</v>
      </c>
      <c r="R79" s="90" t="s">
        <v>215</v>
      </c>
      <c r="S79" s="90" t="s">
        <v>220</v>
      </c>
      <c r="T79" s="90" t="s">
        <v>225</v>
      </c>
      <c r="U79" s="90" t="s">
        <v>230</v>
      </c>
      <c r="V79" s="90" t="s">
        <v>235</v>
      </c>
      <c r="W79" s="90" t="s">
        <v>506</v>
      </c>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1035</v>
      </c>
      <c r="B80" s="81" t="s">
        <v>1074</v>
      </c>
      <c r="C80" s="83" t="s">
        <v>1075</v>
      </c>
      <c r="D80" s="85" t="s">
        <v>1076</v>
      </c>
      <c r="E80" s="85" t="s">
        <v>1077</v>
      </c>
      <c r="F80" s="86" t="s">
        <v>870</v>
      </c>
      <c r="G80" s="86" t="s">
        <v>833</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1078</v>
      </c>
      <c r="B81" s="80">
        <v>9</v>
      </c>
      <c r="C81" s="82" t="s">
        <v>25</v>
      </c>
      <c r="D81" s="84" t="s">
        <v>1079</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1078</v>
      </c>
      <c r="B82" s="81" t="s">
        <v>1080</v>
      </c>
      <c r="C82" s="83" t="s">
        <v>1081</v>
      </c>
      <c r="D82" s="85" t="s">
        <v>1082</v>
      </c>
      <c r="E82" s="85" t="s">
        <v>1083</v>
      </c>
      <c r="F82" s="86" t="s">
        <v>845</v>
      </c>
      <c r="G82" s="86" t="s">
        <v>858</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1078</v>
      </c>
      <c r="B83" s="81" t="s">
        <v>1084</v>
      </c>
      <c r="C83" s="83" t="s">
        <v>1085</v>
      </c>
      <c r="D83" s="85" t="s">
        <v>1086</v>
      </c>
      <c r="E83" s="85" t="s">
        <v>1087</v>
      </c>
      <c r="F83" s="86" t="s">
        <v>824</v>
      </c>
      <c r="G83" s="86" t="s">
        <v>858</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1078</v>
      </c>
      <c r="B84" s="81" t="s">
        <v>1088</v>
      </c>
      <c r="C84" s="83" t="s">
        <v>1089</v>
      </c>
      <c r="D84" s="85" t="s">
        <v>1090</v>
      </c>
      <c r="E84" s="85" t="s">
        <v>1091</v>
      </c>
      <c r="F84" s="86" t="s">
        <v>1049</v>
      </c>
      <c r="G84" s="86" t="s">
        <v>858</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1078</v>
      </c>
      <c r="B85" s="81" t="s">
        <v>1092</v>
      </c>
      <c r="C85" s="83" t="s">
        <v>1093</v>
      </c>
      <c r="D85" s="85" t="s">
        <v>1094</v>
      </c>
      <c r="E85" s="85" t="s">
        <v>1095</v>
      </c>
      <c r="F85" s="86" t="s">
        <v>845</v>
      </c>
      <c r="G85" s="86" t="s">
        <v>858</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1078</v>
      </c>
      <c r="B86" s="81" t="s">
        <v>1096</v>
      </c>
      <c r="C86" s="83" t="s">
        <v>1097</v>
      </c>
      <c r="D86" s="85" t="s">
        <v>1098</v>
      </c>
      <c r="E86" s="85" t="s">
        <v>1099</v>
      </c>
      <c r="F86" s="86" t="s">
        <v>1049</v>
      </c>
      <c r="G86" s="86" t="s">
        <v>858</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1078</v>
      </c>
      <c r="B87" s="81" t="s">
        <v>1100</v>
      </c>
      <c r="C87" s="83" t="s">
        <v>1101</v>
      </c>
      <c r="D87" s="85" t="s">
        <v>1102</v>
      </c>
      <c r="E87" s="85" t="s">
        <v>1103</v>
      </c>
      <c r="F87" s="86" t="s">
        <v>1049</v>
      </c>
      <c r="G87" s="86" t="s">
        <v>858</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1078</v>
      </c>
      <c r="B88" s="81" t="s">
        <v>1104</v>
      </c>
      <c r="C88" s="83" t="s">
        <v>1105</v>
      </c>
      <c r="D88" s="85" t="s">
        <v>1106</v>
      </c>
      <c r="E88" s="85" t="s">
        <v>1107</v>
      </c>
      <c r="F88" s="86" t="s">
        <v>1049</v>
      </c>
      <c r="G88" s="86" t="s">
        <v>858</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1108</v>
      </c>
      <c r="B89" s="80">
        <v>10</v>
      </c>
      <c r="C89" s="82" t="s">
        <v>25</v>
      </c>
      <c r="D89" s="84" t="s">
        <v>1109</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1108</v>
      </c>
      <c r="B90" s="81" t="s">
        <v>1110</v>
      </c>
      <c r="C90" s="83" t="s">
        <v>1111</v>
      </c>
      <c r="D90" s="85" t="s">
        <v>1112</v>
      </c>
      <c r="E90" s="85" t="s">
        <v>1113</v>
      </c>
      <c r="F90" s="86" t="s">
        <v>824</v>
      </c>
      <c r="G90" s="86" t="s">
        <v>833</v>
      </c>
      <c r="H90" s="86">
        <v>1</v>
      </c>
      <c r="I90" s="88">
        <f>IF(COUNTIF(J90:AW90,"&lt;&gt;")=0,"",SUMPRODUCT(((Recommendations[ImplStatus]="Implemented")+(Recommendations[ImplStatus]="Compensated"))*ISNUMBER(MATCH(Recommendations[Id],J90:AW90,0)))/COUNTIF(J90:AW90,"&lt;&gt;"))</f>
        <v>0</v>
      </c>
      <c r="J90" s="90" t="s">
        <v>310</v>
      </c>
      <c r="K90" s="90" t="s">
        <v>482</v>
      </c>
      <c r="L90" s="90" t="s">
        <v>489</v>
      </c>
      <c r="M90" s="90" t="s">
        <v>495</v>
      </c>
      <c r="N90" s="90" t="s">
        <v>501</v>
      </c>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1108</v>
      </c>
      <c r="B91" s="81" t="s">
        <v>1114</v>
      </c>
      <c r="C91" s="83" t="s">
        <v>1115</v>
      </c>
      <c r="D91" s="85" t="s">
        <v>1116</v>
      </c>
      <c r="E91" s="85" t="s">
        <v>1117</v>
      </c>
      <c r="F91" s="86" t="s">
        <v>824</v>
      </c>
      <c r="G91" s="86" t="s">
        <v>858</v>
      </c>
      <c r="H91" s="86">
        <v>1</v>
      </c>
      <c r="I91" s="88">
        <f>IF(COUNTIF(J91:AW91,"&lt;&gt;")=0,"",SUMPRODUCT(((Recommendations[ImplStatus]="Implemented")+(Recommendations[ImplStatus]="Compensated"))*ISNUMBER(MATCH(Recommendations[Id],J91:AW91,0)))/COUNTIF(J91:AW91,"&lt;&gt;"))</f>
        <v>0</v>
      </c>
      <c r="J91" s="90" t="s">
        <v>310</v>
      </c>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1108</v>
      </c>
      <c r="B92" s="81" t="s">
        <v>1118</v>
      </c>
      <c r="C92" s="83" t="s">
        <v>1119</v>
      </c>
      <c r="D92" s="85" t="s">
        <v>1120</v>
      </c>
      <c r="E92" s="85" t="s">
        <v>1121</v>
      </c>
      <c r="F92" s="86" t="s">
        <v>824</v>
      </c>
      <c r="G92" s="86" t="s">
        <v>858</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1108</v>
      </c>
      <c r="B93" s="81" t="s">
        <v>1122</v>
      </c>
      <c r="C93" s="83" t="s">
        <v>1123</v>
      </c>
      <c r="D93" s="85" t="s">
        <v>1124</v>
      </c>
      <c r="E93" s="85" t="s">
        <v>1125</v>
      </c>
      <c r="F93" s="86" t="s">
        <v>824</v>
      </c>
      <c r="G93" s="86" t="s">
        <v>833</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1108</v>
      </c>
      <c r="B94" s="81" t="s">
        <v>1126</v>
      </c>
      <c r="C94" s="83" t="s">
        <v>1127</v>
      </c>
      <c r="D94" s="85" t="s">
        <v>1128</v>
      </c>
      <c r="E94" s="85" t="s">
        <v>1129</v>
      </c>
      <c r="F94" s="86" t="s">
        <v>824</v>
      </c>
      <c r="G94" s="86" t="s">
        <v>858</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1108</v>
      </c>
      <c r="B95" s="81" t="s">
        <v>1130</v>
      </c>
      <c r="C95" s="83" t="s">
        <v>1131</v>
      </c>
      <c r="D95" s="85" t="s">
        <v>1132</v>
      </c>
      <c r="E95" s="85" t="s">
        <v>1133</v>
      </c>
      <c r="F95" s="86" t="s">
        <v>824</v>
      </c>
      <c r="G95" s="86" t="s">
        <v>858</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1108</v>
      </c>
      <c r="B96" s="81" t="s">
        <v>1134</v>
      </c>
      <c r="C96" s="83" t="s">
        <v>1135</v>
      </c>
      <c r="D96" s="85" t="s">
        <v>1136</v>
      </c>
      <c r="E96" s="85" t="s">
        <v>1137</v>
      </c>
      <c r="F96" s="86" t="s">
        <v>824</v>
      </c>
      <c r="G96" s="86" t="s">
        <v>833</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1138</v>
      </c>
      <c r="B97" s="80">
        <v>11</v>
      </c>
      <c r="C97" s="82" t="s">
        <v>25</v>
      </c>
      <c r="D97" s="84" t="s">
        <v>1139</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1138</v>
      </c>
      <c r="B98" s="81" t="s">
        <v>1140</v>
      </c>
      <c r="C98" s="83" t="s">
        <v>1141</v>
      </c>
      <c r="D98" s="85" t="s">
        <v>1142</v>
      </c>
      <c r="E98" s="85" t="s">
        <v>1143</v>
      </c>
      <c r="F98" s="86" t="s">
        <v>925</v>
      </c>
      <c r="G98" s="86" t="s">
        <v>871</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1138</v>
      </c>
      <c r="B99" s="81" t="s">
        <v>1144</v>
      </c>
      <c r="C99" s="83" t="s">
        <v>1145</v>
      </c>
      <c r="D99" s="85" t="s">
        <v>1146</v>
      </c>
      <c r="E99" s="85" t="s">
        <v>1147</v>
      </c>
      <c r="F99" s="86" t="s">
        <v>870</v>
      </c>
      <c r="G99" s="86" t="s">
        <v>1148</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1138</v>
      </c>
      <c r="B100" s="81" t="s">
        <v>1149</v>
      </c>
      <c r="C100" s="83" t="s">
        <v>1150</v>
      </c>
      <c r="D100" s="85" t="s">
        <v>1151</v>
      </c>
      <c r="E100" s="85" t="s">
        <v>1152</v>
      </c>
      <c r="F100" s="86" t="s">
        <v>870</v>
      </c>
      <c r="G100" s="86" t="s">
        <v>858</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1138</v>
      </c>
      <c r="B101" s="81" t="s">
        <v>1153</v>
      </c>
      <c r="C101" s="83" t="s">
        <v>1154</v>
      </c>
      <c r="D101" s="85" t="s">
        <v>1155</v>
      </c>
      <c r="E101" s="85" t="s">
        <v>1156</v>
      </c>
      <c r="F101" s="86" t="s">
        <v>870</v>
      </c>
      <c r="G101" s="86" t="s">
        <v>1148</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1138</v>
      </c>
      <c r="B102" s="81" t="s">
        <v>1157</v>
      </c>
      <c r="C102" s="83" t="s">
        <v>1158</v>
      </c>
      <c r="D102" s="85" t="s">
        <v>1159</v>
      </c>
      <c r="E102" s="85" t="s">
        <v>1160</v>
      </c>
      <c r="F102" s="86" t="s">
        <v>870</v>
      </c>
      <c r="G102" s="86" t="s">
        <v>1148</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1161</v>
      </c>
      <c r="B103" s="80">
        <v>12</v>
      </c>
      <c r="C103" s="82" t="s">
        <v>25</v>
      </c>
      <c r="D103" s="84" t="s">
        <v>1162</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1161</v>
      </c>
      <c r="B104" s="81" t="s">
        <v>1163</v>
      </c>
      <c r="C104" s="83" t="s">
        <v>1164</v>
      </c>
      <c r="D104" s="85" t="s">
        <v>1165</v>
      </c>
      <c r="E104" s="85" t="s">
        <v>1166</v>
      </c>
      <c r="F104" s="86" t="s">
        <v>1049</v>
      </c>
      <c r="G104" s="86" t="s">
        <v>858</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1161</v>
      </c>
      <c r="B105" s="81" t="s">
        <v>1167</v>
      </c>
      <c r="C105" s="83" t="s">
        <v>1168</v>
      </c>
      <c r="D105" s="85" t="s">
        <v>1169</v>
      </c>
      <c r="E105" s="85" t="s">
        <v>1170</v>
      </c>
      <c r="F105" s="86" t="s">
        <v>1049</v>
      </c>
      <c r="G105" s="86" t="s">
        <v>858</v>
      </c>
      <c r="H105" s="86">
        <v>2</v>
      </c>
      <c r="I105" s="88">
        <f>IF(COUNTIF(J105:AW105,"&lt;&gt;")=0,"",SUMPRODUCT(((Recommendations[ImplStatus]="Implemented")+(Recommendations[ImplStatus]="Compensated"))*ISNUMBER(MATCH(Recommendations[Id],J105:AW105,0)))/COUNTIF(J105:AW105,"&lt;&gt;"))</f>
        <v>0</v>
      </c>
      <c r="J105" s="90" t="s">
        <v>247</v>
      </c>
      <c r="K105" s="90" t="s">
        <v>267</v>
      </c>
      <c r="L105" s="90" t="s">
        <v>380</v>
      </c>
      <c r="M105" s="90" t="s">
        <v>464</v>
      </c>
      <c r="N105" s="90" t="s">
        <v>470</v>
      </c>
      <c r="O105" s="90" t="s">
        <v>475</v>
      </c>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1161</v>
      </c>
      <c r="B106" s="81" t="s">
        <v>1171</v>
      </c>
      <c r="C106" s="83" t="s">
        <v>1172</v>
      </c>
      <c r="D106" s="85" t="s">
        <v>1173</v>
      </c>
      <c r="E106" s="85" t="s">
        <v>1174</v>
      </c>
      <c r="F106" s="86" t="s">
        <v>1049</v>
      </c>
      <c r="G106" s="86" t="s">
        <v>858</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1161</v>
      </c>
      <c r="B107" s="81" t="s">
        <v>1175</v>
      </c>
      <c r="C107" s="83" t="s">
        <v>1176</v>
      </c>
      <c r="D107" s="85" t="s">
        <v>1177</v>
      </c>
      <c r="E107" s="85" t="s">
        <v>1178</v>
      </c>
      <c r="F107" s="86" t="s">
        <v>925</v>
      </c>
      <c r="G107" s="86" t="s">
        <v>871</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1161</v>
      </c>
      <c r="B108" s="81" t="s">
        <v>1179</v>
      </c>
      <c r="C108" s="83" t="s">
        <v>1180</v>
      </c>
      <c r="D108" s="85" t="s">
        <v>1181</v>
      </c>
      <c r="E108" s="85" t="s">
        <v>1182</v>
      </c>
      <c r="F108" s="86" t="s">
        <v>1049</v>
      </c>
      <c r="G108" s="86" t="s">
        <v>858</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1161</v>
      </c>
      <c r="B109" s="81" t="s">
        <v>1183</v>
      </c>
      <c r="C109" s="83" t="s">
        <v>1184</v>
      </c>
      <c r="D109" s="85" t="s">
        <v>1185</v>
      </c>
      <c r="E109" s="85" t="s">
        <v>1186</v>
      </c>
      <c r="F109" s="86" t="s">
        <v>1049</v>
      </c>
      <c r="G109" s="86" t="s">
        <v>858</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1161</v>
      </c>
      <c r="B110" s="81" t="s">
        <v>1187</v>
      </c>
      <c r="C110" s="83" t="s">
        <v>1188</v>
      </c>
      <c r="D110" s="85" t="s">
        <v>1189</v>
      </c>
      <c r="E110" s="85" t="s">
        <v>1190</v>
      </c>
      <c r="F110" s="86" t="s">
        <v>824</v>
      </c>
      <c r="G110" s="86" t="s">
        <v>858</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1161</v>
      </c>
      <c r="B111" s="81" t="s">
        <v>1191</v>
      </c>
      <c r="C111" s="83" t="s">
        <v>1192</v>
      </c>
      <c r="D111" s="85" t="s">
        <v>1193</v>
      </c>
      <c r="E111" s="85" t="s">
        <v>1194</v>
      </c>
      <c r="F111" s="86" t="s">
        <v>824</v>
      </c>
      <c r="G111" s="86" t="s">
        <v>858</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1195</v>
      </c>
      <c r="B112" s="80">
        <v>13</v>
      </c>
      <c r="C112" s="82" t="s">
        <v>25</v>
      </c>
      <c r="D112" s="84" t="s">
        <v>1196</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1195</v>
      </c>
      <c r="B113" s="81" t="s">
        <v>1197</v>
      </c>
      <c r="C113" s="83" t="s">
        <v>1198</v>
      </c>
      <c r="D113" s="85" t="s">
        <v>1199</v>
      </c>
      <c r="E113" s="85" t="s">
        <v>1200</v>
      </c>
      <c r="F113" s="86" t="s">
        <v>1049</v>
      </c>
      <c r="G113" s="86" t="s">
        <v>833</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1195</v>
      </c>
      <c r="B114" s="81" t="s">
        <v>1201</v>
      </c>
      <c r="C114" s="83" t="s">
        <v>1202</v>
      </c>
      <c r="D114" s="85" t="s">
        <v>1203</v>
      </c>
      <c r="E114" s="85" t="s">
        <v>1204</v>
      </c>
      <c r="F114" s="86" t="s">
        <v>824</v>
      </c>
      <c r="G114" s="86" t="s">
        <v>833</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1195</v>
      </c>
      <c r="B115" s="81" t="s">
        <v>1205</v>
      </c>
      <c r="C115" s="83" t="s">
        <v>1206</v>
      </c>
      <c r="D115" s="85" t="s">
        <v>1207</v>
      </c>
      <c r="E115" s="85" t="s">
        <v>1208</v>
      </c>
      <c r="F115" s="86" t="s">
        <v>1049</v>
      </c>
      <c r="G115" s="86" t="s">
        <v>833</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1195</v>
      </c>
      <c r="B116" s="81" t="s">
        <v>1209</v>
      </c>
      <c r="C116" s="83" t="s">
        <v>1210</v>
      </c>
      <c r="D116" s="85" t="s">
        <v>1211</v>
      </c>
      <c r="E116" s="85" t="s">
        <v>1212</v>
      </c>
      <c r="F116" s="86" t="s">
        <v>1049</v>
      </c>
      <c r="G116" s="86" t="s">
        <v>858</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1195</v>
      </c>
      <c r="B117" s="81" t="s">
        <v>1213</v>
      </c>
      <c r="C117" s="83" t="s">
        <v>1214</v>
      </c>
      <c r="D117" s="85" t="s">
        <v>1215</v>
      </c>
      <c r="E117" s="85" t="s">
        <v>1216</v>
      </c>
      <c r="F117" s="86" t="s">
        <v>824</v>
      </c>
      <c r="G117" s="86" t="s">
        <v>858</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1195</v>
      </c>
      <c r="B118" s="81" t="s">
        <v>1217</v>
      </c>
      <c r="C118" s="83" t="s">
        <v>1218</v>
      </c>
      <c r="D118" s="85" t="s">
        <v>1219</v>
      </c>
      <c r="E118" s="85" t="s">
        <v>1220</v>
      </c>
      <c r="F118" s="86" t="s">
        <v>1049</v>
      </c>
      <c r="G118" s="86" t="s">
        <v>833</v>
      </c>
      <c r="H118" s="86">
        <v>2</v>
      </c>
      <c r="I118" s="88">
        <f>IF(COUNTIF(J118:AW118,"&lt;&gt;")=0,"",SUMPRODUCT(((Recommendations[ImplStatus]="Implemented")+(Recommendations[ImplStatus]="Compensated"))*ISNUMBER(MATCH(Recommendations[Id],J118:AW118,0)))/COUNTIF(J118:AW118,"&lt;&gt;"))</f>
        <v>0</v>
      </c>
      <c r="J118" s="90" t="s">
        <v>145</v>
      </c>
      <c r="K118" s="90" t="s">
        <v>260</v>
      </c>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1195</v>
      </c>
      <c r="B119" s="81" t="s">
        <v>1221</v>
      </c>
      <c r="C119" s="83" t="s">
        <v>1222</v>
      </c>
      <c r="D119" s="85" t="s">
        <v>1223</v>
      </c>
      <c r="E119" s="85" t="s">
        <v>1224</v>
      </c>
      <c r="F119" s="86" t="s">
        <v>824</v>
      </c>
      <c r="G119" s="86" t="s">
        <v>858</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1195</v>
      </c>
      <c r="B120" s="81" t="s">
        <v>1225</v>
      </c>
      <c r="C120" s="83" t="s">
        <v>1226</v>
      </c>
      <c r="D120" s="85" t="s">
        <v>1227</v>
      </c>
      <c r="E120" s="85" t="s">
        <v>1228</v>
      </c>
      <c r="F120" s="86" t="s">
        <v>1049</v>
      </c>
      <c r="G120" s="86" t="s">
        <v>858</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1195</v>
      </c>
      <c r="B121" s="81" t="s">
        <v>1229</v>
      </c>
      <c r="C121" s="83" t="s">
        <v>1230</v>
      </c>
      <c r="D121" s="85" t="s">
        <v>1231</v>
      </c>
      <c r="E121" s="85" t="s">
        <v>1232</v>
      </c>
      <c r="F121" s="86" t="s">
        <v>1049</v>
      </c>
      <c r="G121" s="86" t="s">
        <v>858</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1195</v>
      </c>
      <c r="B122" s="81" t="s">
        <v>1233</v>
      </c>
      <c r="C122" s="83" t="s">
        <v>1234</v>
      </c>
      <c r="D122" s="85" t="s">
        <v>1235</v>
      </c>
      <c r="E122" s="85" t="s">
        <v>1236</v>
      </c>
      <c r="F122" s="86" t="s">
        <v>1049</v>
      </c>
      <c r="G122" s="86" t="s">
        <v>858</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1195</v>
      </c>
      <c r="B123" s="81" t="s">
        <v>1237</v>
      </c>
      <c r="C123" s="83" t="s">
        <v>1238</v>
      </c>
      <c r="D123" s="85" t="s">
        <v>1239</v>
      </c>
      <c r="E123" s="85" t="s">
        <v>1240</v>
      </c>
      <c r="F123" s="86" t="s">
        <v>1049</v>
      </c>
      <c r="G123" s="86" t="s">
        <v>833</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1241</v>
      </c>
      <c r="B124" s="80">
        <v>14</v>
      </c>
      <c r="C124" s="82" t="s">
        <v>25</v>
      </c>
      <c r="D124" s="84" t="s">
        <v>1242</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1241</v>
      </c>
      <c r="B125" s="81" t="s">
        <v>1243</v>
      </c>
      <c r="C125" s="83" t="s">
        <v>1244</v>
      </c>
      <c r="D125" s="85" t="s">
        <v>1245</v>
      </c>
      <c r="E125" s="85" t="s">
        <v>1246</v>
      </c>
      <c r="F125" s="86" t="s">
        <v>925</v>
      </c>
      <c r="G125" s="86" t="s">
        <v>871</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1241</v>
      </c>
      <c r="B126" s="81" t="s">
        <v>1247</v>
      </c>
      <c r="C126" s="83" t="s">
        <v>1248</v>
      </c>
      <c r="D126" s="85" t="s">
        <v>1249</v>
      </c>
      <c r="E126" s="85" t="s">
        <v>1250</v>
      </c>
      <c r="F126" s="86" t="s">
        <v>945</v>
      </c>
      <c r="G126" s="86" t="s">
        <v>858</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1241</v>
      </c>
      <c r="B127" s="81" t="s">
        <v>1251</v>
      </c>
      <c r="C127" s="83" t="s">
        <v>1252</v>
      </c>
      <c r="D127" s="85" t="s">
        <v>1253</v>
      </c>
      <c r="E127" s="85" t="s">
        <v>1254</v>
      </c>
      <c r="F127" s="86" t="s">
        <v>945</v>
      </c>
      <c r="G127" s="86" t="s">
        <v>858</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1241</v>
      </c>
      <c r="B128" s="81" t="s">
        <v>1255</v>
      </c>
      <c r="C128" s="83" t="s">
        <v>1256</v>
      </c>
      <c r="D128" s="85" t="s">
        <v>1257</v>
      </c>
      <c r="E128" s="85" t="s">
        <v>1258</v>
      </c>
      <c r="F128" s="86" t="s">
        <v>945</v>
      </c>
      <c r="G128" s="86" t="s">
        <v>858</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1241</v>
      </c>
      <c r="B129" s="81" t="s">
        <v>1259</v>
      </c>
      <c r="C129" s="83" t="s">
        <v>1260</v>
      </c>
      <c r="D129" s="85" t="s">
        <v>1261</v>
      </c>
      <c r="E129" s="85" t="s">
        <v>1262</v>
      </c>
      <c r="F129" s="86" t="s">
        <v>945</v>
      </c>
      <c r="G129" s="86" t="s">
        <v>858</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1241</v>
      </c>
      <c r="B130" s="81" t="s">
        <v>1263</v>
      </c>
      <c r="C130" s="83" t="s">
        <v>1264</v>
      </c>
      <c r="D130" s="85" t="s">
        <v>1265</v>
      </c>
      <c r="E130" s="85" t="s">
        <v>1266</v>
      </c>
      <c r="F130" s="86" t="s">
        <v>945</v>
      </c>
      <c r="G130" s="86" t="s">
        <v>858</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1241</v>
      </c>
      <c r="B131" s="81" t="s">
        <v>1267</v>
      </c>
      <c r="C131" s="83" t="s">
        <v>1268</v>
      </c>
      <c r="D131" s="85" t="s">
        <v>1269</v>
      </c>
      <c r="E131" s="85" t="s">
        <v>1270</v>
      </c>
      <c r="F131" s="86" t="s">
        <v>945</v>
      </c>
      <c r="G131" s="86" t="s">
        <v>858</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1241</v>
      </c>
      <c r="B132" s="81" t="s">
        <v>1271</v>
      </c>
      <c r="C132" s="83" t="s">
        <v>1272</v>
      </c>
      <c r="D132" s="85" t="s">
        <v>1273</v>
      </c>
      <c r="E132" s="85" t="s">
        <v>1274</v>
      </c>
      <c r="F132" s="86" t="s">
        <v>945</v>
      </c>
      <c r="G132" s="86" t="s">
        <v>858</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1241</v>
      </c>
      <c r="B133" s="81" t="s">
        <v>1275</v>
      </c>
      <c r="C133" s="83" t="s">
        <v>1276</v>
      </c>
      <c r="D133" s="85" t="s">
        <v>1277</v>
      </c>
      <c r="E133" s="85" t="s">
        <v>1278</v>
      </c>
      <c r="F133" s="86" t="s">
        <v>945</v>
      </c>
      <c r="G133" s="86" t="s">
        <v>858</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1279</v>
      </c>
      <c r="B134" s="80">
        <v>15</v>
      </c>
      <c r="C134" s="82" t="s">
        <v>25</v>
      </c>
      <c r="D134" s="84" t="s">
        <v>1280</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1279</v>
      </c>
      <c r="B135" s="81" t="s">
        <v>1281</v>
      </c>
      <c r="C135" s="83" t="s">
        <v>1282</v>
      </c>
      <c r="D135" s="85" t="s">
        <v>1283</v>
      </c>
      <c r="E135" s="85" t="s">
        <v>1284</v>
      </c>
      <c r="F135" s="86" t="s">
        <v>945</v>
      </c>
      <c r="G135" s="86" t="s">
        <v>825</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1279</v>
      </c>
      <c r="B136" s="81" t="s">
        <v>1285</v>
      </c>
      <c r="C136" s="83" t="s">
        <v>1286</v>
      </c>
      <c r="D136" s="85" t="s">
        <v>1287</v>
      </c>
      <c r="E136" s="85" t="s">
        <v>1288</v>
      </c>
      <c r="F136" s="86" t="s">
        <v>925</v>
      </c>
      <c r="G136" s="86" t="s">
        <v>871</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1279</v>
      </c>
      <c r="B137" s="81" t="s">
        <v>1289</v>
      </c>
      <c r="C137" s="83" t="s">
        <v>1290</v>
      </c>
      <c r="D137" s="85" t="s">
        <v>1291</v>
      </c>
      <c r="E137" s="85" t="s">
        <v>1292</v>
      </c>
      <c r="F137" s="86" t="s">
        <v>945</v>
      </c>
      <c r="G137" s="86" t="s">
        <v>871</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1279</v>
      </c>
      <c r="B138" s="81" t="s">
        <v>1293</v>
      </c>
      <c r="C138" s="83" t="s">
        <v>1294</v>
      </c>
      <c r="D138" s="85" t="s">
        <v>1295</v>
      </c>
      <c r="E138" s="85" t="s">
        <v>1296</v>
      </c>
      <c r="F138" s="86" t="s">
        <v>925</v>
      </c>
      <c r="G138" s="86" t="s">
        <v>871</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1279</v>
      </c>
      <c r="B139" s="81" t="s">
        <v>1297</v>
      </c>
      <c r="C139" s="83" t="s">
        <v>1298</v>
      </c>
      <c r="D139" s="85" t="s">
        <v>1299</v>
      </c>
      <c r="E139" s="85" t="s">
        <v>1300</v>
      </c>
      <c r="F139" s="86" t="s">
        <v>945</v>
      </c>
      <c r="G139" s="86" t="s">
        <v>871</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1279</v>
      </c>
      <c r="B140" s="81" t="s">
        <v>1301</v>
      </c>
      <c r="C140" s="83" t="s">
        <v>1302</v>
      </c>
      <c r="D140" s="85" t="s">
        <v>1303</v>
      </c>
      <c r="E140" s="85" t="s">
        <v>1304</v>
      </c>
      <c r="F140" s="86" t="s">
        <v>870</v>
      </c>
      <c r="G140" s="86" t="s">
        <v>871</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1279</v>
      </c>
      <c r="B141" s="81" t="s">
        <v>1305</v>
      </c>
      <c r="C141" s="83" t="s">
        <v>1306</v>
      </c>
      <c r="D141" s="85" t="s">
        <v>1307</v>
      </c>
      <c r="E141" s="85" t="s">
        <v>1308</v>
      </c>
      <c r="F141" s="86" t="s">
        <v>870</v>
      </c>
      <c r="G141" s="86" t="s">
        <v>858</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1309</v>
      </c>
      <c r="B142" s="80">
        <v>16</v>
      </c>
      <c r="C142" s="82" t="s">
        <v>25</v>
      </c>
      <c r="D142" s="84" t="s">
        <v>1310</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1309</v>
      </c>
      <c r="B143" s="81" t="s">
        <v>1311</v>
      </c>
      <c r="C143" s="83" t="s">
        <v>1312</v>
      </c>
      <c r="D143" s="85" t="s">
        <v>1313</v>
      </c>
      <c r="E143" s="85" t="s">
        <v>1314</v>
      </c>
      <c r="F143" s="86" t="s">
        <v>925</v>
      </c>
      <c r="G143" s="86" t="s">
        <v>871</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1309</v>
      </c>
      <c r="B144" s="81" t="s">
        <v>1315</v>
      </c>
      <c r="C144" s="83" t="s">
        <v>1316</v>
      </c>
      <c r="D144" s="85" t="s">
        <v>1317</v>
      </c>
      <c r="E144" s="85" t="s">
        <v>1318</v>
      </c>
      <c r="F144" s="86" t="s">
        <v>925</v>
      </c>
      <c r="G144" s="86" t="s">
        <v>871</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1309</v>
      </c>
      <c r="B145" s="81" t="s">
        <v>1319</v>
      </c>
      <c r="C145" s="83" t="s">
        <v>1320</v>
      </c>
      <c r="D145" s="85" t="s">
        <v>1321</v>
      </c>
      <c r="E145" s="85" t="s">
        <v>1322</v>
      </c>
      <c r="F145" s="86" t="s">
        <v>845</v>
      </c>
      <c r="G145" s="86" t="s">
        <v>833</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1309</v>
      </c>
      <c r="B146" s="81" t="s">
        <v>1323</v>
      </c>
      <c r="C146" s="83" t="s">
        <v>1324</v>
      </c>
      <c r="D146" s="85" t="s">
        <v>1325</v>
      </c>
      <c r="E146" s="85" t="s">
        <v>1326</v>
      </c>
      <c r="F146" s="86" t="s">
        <v>845</v>
      </c>
      <c r="G146" s="86" t="s">
        <v>825</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1309</v>
      </c>
      <c r="B147" s="81" t="s">
        <v>1327</v>
      </c>
      <c r="C147" s="83" t="s">
        <v>1328</v>
      </c>
      <c r="D147" s="85" t="s">
        <v>1329</v>
      </c>
      <c r="E147" s="85" t="s">
        <v>1330</v>
      </c>
      <c r="F147" s="86" t="s">
        <v>845</v>
      </c>
      <c r="G147" s="86" t="s">
        <v>858</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1309</v>
      </c>
      <c r="B148" s="81" t="s">
        <v>1331</v>
      </c>
      <c r="C148" s="83" t="s">
        <v>1332</v>
      </c>
      <c r="D148" s="85" t="s">
        <v>1333</v>
      </c>
      <c r="E148" s="85" t="s">
        <v>1334</v>
      </c>
      <c r="F148" s="86" t="s">
        <v>925</v>
      </c>
      <c r="G148" s="86" t="s">
        <v>871</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1309</v>
      </c>
      <c r="B149" s="81" t="s">
        <v>1335</v>
      </c>
      <c r="C149" s="83" t="s">
        <v>1336</v>
      </c>
      <c r="D149" s="85" t="s">
        <v>1337</v>
      </c>
      <c r="E149" s="85" t="s">
        <v>1338</v>
      </c>
      <c r="F149" s="86" t="s">
        <v>845</v>
      </c>
      <c r="G149" s="86" t="s">
        <v>858</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1309</v>
      </c>
      <c r="B150" s="81" t="s">
        <v>1339</v>
      </c>
      <c r="C150" s="83" t="s">
        <v>1340</v>
      </c>
      <c r="D150" s="85" t="s">
        <v>1341</v>
      </c>
      <c r="E150" s="85" t="s">
        <v>1342</v>
      </c>
      <c r="F150" s="86" t="s">
        <v>1049</v>
      </c>
      <c r="G150" s="86" t="s">
        <v>858</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1309</v>
      </c>
      <c r="B151" s="81" t="s">
        <v>1343</v>
      </c>
      <c r="C151" s="83" t="s">
        <v>1344</v>
      </c>
      <c r="D151" s="85" t="s">
        <v>1345</v>
      </c>
      <c r="E151" s="85" t="s">
        <v>1346</v>
      </c>
      <c r="F151" s="86" t="s">
        <v>945</v>
      </c>
      <c r="G151" s="86" t="s">
        <v>858</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1309</v>
      </c>
      <c r="B152" s="81" t="s">
        <v>1347</v>
      </c>
      <c r="C152" s="83" t="s">
        <v>1348</v>
      </c>
      <c r="D152" s="85" t="s">
        <v>1349</v>
      </c>
      <c r="E152" s="85" t="s">
        <v>1350</v>
      </c>
      <c r="F152" s="86" t="s">
        <v>845</v>
      </c>
      <c r="G152" s="86" t="s">
        <v>858</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1309</v>
      </c>
      <c r="B153" s="81" t="s">
        <v>1351</v>
      </c>
      <c r="C153" s="83" t="s">
        <v>1352</v>
      </c>
      <c r="D153" s="85" t="s">
        <v>1353</v>
      </c>
      <c r="E153" s="85" t="s">
        <v>1354</v>
      </c>
      <c r="F153" s="86" t="s">
        <v>845</v>
      </c>
      <c r="G153" s="86" t="s">
        <v>858</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1309</v>
      </c>
      <c r="B154" s="81" t="s">
        <v>1355</v>
      </c>
      <c r="C154" s="83" t="s">
        <v>1356</v>
      </c>
      <c r="D154" s="85" t="s">
        <v>1357</v>
      </c>
      <c r="E154" s="85" t="s">
        <v>1358</v>
      </c>
      <c r="F154" s="86" t="s">
        <v>845</v>
      </c>
      <c r="G154" s="86" t="s">
        <v>858</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1309</v>
      </c>
      <c r="B155" s="81" t="s">
        <v>1359</v>
      </c>
      <c r="C155" s="83" t="s">
        <v>1360</v>
      </c>
      <c r="D155" s="85" t="s">
        <v>1361</v>
      </c>
      <c r="E155" s="85" t="s">
        <v>1362</v>
      </c>
      <c r="F155" s="86" t="s">
        <v>845</v>
      </c>
      <c r="G155" s="86" t="s">
        <v>833</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1309</v>
      </c>
      <c r="B156" s="81" t="s">
        <v>1363</v>
      </c>
      <c r="C156" s="83" t="s">
        <v>1364</v>
      </c>
      <c r="D156" s="85" t="s">
        <v>1365</v>
      </c>
      <c r="E156" s="85" t="s">
        <v>1366</v>
      </c>
      <c r="F156" s="86" t="s">
        <v>845</v>
      </c>
      <c r="G156" s="86" t="s">
        <v>858</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1367</v>
      </c>
      <c r="B157" s="80">
        <v>17</v>
      </c>
      <c r="C157" s="82" t="s">
        <v>25</v>
      </c>
      <c r="D157" s="84" t="s">
        <v>1368</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1367</v>
      </c>
      <c r="B158" s="81" t="s">
        <v>1369</v>
      </c>
      <c r="C158" s="83" t="s">
        <v>1370</v>
      </c>
      <c r="D158" s="85" t="s">
        <v>1371</v>
      </c>
      <c r="E158" s="85" t="s">
        <v>1372</v>
      </c>
      <c r="F158" s="86" t="s">
        <v>945</v>
      </c>
      <c r="G158" s="86" t="s">
        <v>829</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1367</v>
      </c>
      <c r="B159" s="81" t="s">
        <v>1373</v>
      </c>
      <c r="C159" s="83" t="s">
        <v>1374</v>
      </c>
      <c r="D159" s="85" t="s">
        <v>1375</v>
      </c>
      <c r="E159" s="85" t="s">
        <v>1376</v>
      </c>
      <c r="F159" s="86" t="s">
        <v>925</v>
      </c>
      <c r="G159" s="86" t="s">
        <v>871</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1367</v>
      </c>
      <c r="B160" s="81" t="s">
        <v>1377</v>
      </c>
      <c r="C160" s="83" t="s">
        <v>1378</v>
      </c>
      <c r="D160" s="85" t="s">
        <v>1379</v>
      </c>
      <c r="E160" s="85" t="s">
        <v>1380</v>
      </c>
      <c r="F160" s="86" t="s">
        <v>925</v>
      </c>
      <c r="G160" s="86" t="s">
        <v>871</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1367</v>
      </c>
      <c r="B161" s="81" t="s">
        <v>1381</v>
      </c>
      <c r="C161" s="83" t="s">
        <v>1382</v>
      </c>
      <c r="D161" s="85" t="s">
        <v>1383</v>
      </c>
      <c r="E161" s="85" t="s">
        <v>1384</v>
      </c>
      <c r="F161" s="86" t="s">
        <v>925</v>
      </c>
      <c r="G161" s="86" t="s">
        <v>871</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1367</v>
      </c>
      <c r="B162" s="81" t="s">
        <v>1385</v>
      </c>
      <c r="C162" s="83" t="s">
        <v>1386</v>
      </c>
      <c r="D162" s="85" t="s">
        <v>1387</v>
      </c>
      <c r="E162" s="85" t="s">
        <v>1388</v>
      </c>
      <c r="F162" s="86" t="s">
        <v>945</v>
      </c>
      <c r="G162" s="86" t="s">
        <v>829</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1367</v>
      </c>
      <c r="B163" s="81" t="s">
        <v>1389</v>
      </c>
      <c r="C163" s="83" t="s">
        <v>1390</v>
      </c>
      <c r="D163" s="85" t="s">
        <v>1391</v>
      </c>
      <c r="E163" s="85" t="s">
        <v>1392</v>
      </c>
      <c r="F163" s="86" t="s">
        <v>945</v>
      </c>
      <c r="G163" s="86" t="s">
        <v>829</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1367</v>
      </c>
      <c r="B164" s="81" t="s">
        <v>1393</v>
      </c>
      <c r="C164" s="83" t="s">
        <v>1394</v>
      </c>
      <c r="D164" s="85" t="s">
        <v>1395</v>
      </c>
      <c r="E164" s="85" t="s">
        <v>1396</v>
      </c>
      <c r="F164" s="86" t="s">
        <v>945</v>
      </c>
      <c r="G164" s="86" t="s">
        <v>1148</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1367</v>
      </c>
      <c r="B165" s="81" t="s">
        <v>1397</v>
      </c>
      <c r="C165" s="83" t="s">
        <v>1398</v>
      </c>
      <c r="D165" s="85" t="s">
        <v>1399</v>
      </c>
      <c r="E165" s="85" t="s">
        <v>1400</v>
      </c>
      <c r="F165" s="86" t="s">
        <v>945</v>
      </c>
      <c r="G165" s="86" t="s">
        <v>1148</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1367</v>
      </c>
      <c r="B166" s="81" t="s">
        <v>1401</v>
      </c>
      <c r="C166" s="83" t="s">
        <v>1402</v>
      </c>
      <c r="D166" s="85" t="s">
        <v>1403</v>
      </c>
      <c r="E166" s="85" t="s">
        <v>1404</v>
      </c>
      <c r="F166" s="86" t="s">
        <v>925</v>
      </c>
      <c r="G166" s="86" t="s">
        <v>1148</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1405</v>
      </c>
      <c r="B167" s="80">
        <v>18</v>
      </c>
      <c r="C167" s="82" t="s">
        <v>25</v>
      </c>
      <c r="D167" s="84" t="s">
        <v>1406</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1405</v>
      </c>
      <c r="B168" s="81" t="s">
        <v>1407</v>
      </c>
      <c r="C168" s="83" t="s">
        <v>1408</v>
      </c>
      <c r="D168" s="85" t="s">
        <v>1409</v>
      </c>
      <c r="E168" s="85" t="s">
        <v>1410</v>
      </c>
      <c r="F168" s="86" t="s">
        <v>925</v>
      </c>
      <c r="G168" s="86" t="s">
        <v>871</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1405</v>
      </c>
      <c r="B169" s="81" t="s">
        <v>1411</v>
      </c>
      <c r="C169" s="83" t="s">
        <v>1412</v>
      </c>
      <c r="D169" s="85" t="s">
        <v>1413</v>
      </c>
      <c r="E169" s="85" t="s">
        <v>1414</v>
      </c>
      <c r="F169" s="86" t="s">
        <v>1049</v>
      </c>
      <c r="G169" s="86" t="s">
        <v>833</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1405</v>
      </c>
      <c r="B170" s="81" t="s">
        <v>1415</v>
      </c>
      <c r="C170" s="83" t="s">
        <v>1416</v>
      </c>
      <c r="D170" s="85" t="s">
        <v>1417</v>
      </c>
      <c r="E170" s="85" t="s">
        <v>1418</v>
      </c>
      <c r="F170" s="86" t="s">
        <v>1049</v>
      </c>
      <c r="G170" s="86" t="s">
        <v>858</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1405</v>
      </c>
      <c r="B171" s="81" t="s">
        <v>1419</v>
      </c>
      <c r="C171" s="83" t="s">
        <v>1420</v>
      </c>
      <c r="D171" s="85" t="s">
        <v>1421</v>
      </c>
      <c r="E171" s="85" t="s">
        <v>1422</v>
      </c>
      <c r="F171" s="86" t="s">
        <v>1049</v>
      </c>
      <c r="G171" s="86" t="s">
        <v>858</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1405</v>
      </c>
      <c r="B172" s="91" t="s">
        <v>1423</v>
      </c>
      <c r="C172" s="92" t="s">
        <v>1424</v>
      </c>
      <c r="D172" s="93" t="s">
        <v>1425</v>
      </c>
      <c r="E172" s="93" t="s">
        <v>1426</v>
      </c>
      <c r="F172" s="94" t="s">
        <v>1049</v>
      </c>
      <c r="G172" s="94" t="s">
        <v>833</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528</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IFERROR(INDEX('Recommendations'!$I$2:$I$86, MATCH(J2,'Recommendations'!$B$2:$B$86,0))="Implemented", FALSE))</xm:f>
            <x14:dxf>
              <font>
                <color rgb="FF000000"/>
              </font>
              <fill>
                <patternFill>
                  <bgColor rgb="FF3C7D22"/>
                </patternFill>
              </fill>
            </x14:dxf>
          </x14:cfRule>
          <x14:cfRule type="expression" priority="2" id="{00000000-000E-0000-0400-000002000000}">
            <xm:f>AND(J2&lt;&gt;"", IFERROR(INDEX('Recommendations'!$I$2:$I$86, MATCH(J2,'Recommendations'!$B$2:$B$86,0))="Compensated", FALSE))</xm:f>
            <x14:dxf>
              <font>
                <color rgb="FF000000"/>
              </font>
              <fill>
                <patternFill>
                  <bgColor rgb="FFC6E0B4"/>
                </patternFill>
              </fill>
            </x14:dxf>
          </x14:cfRule>
          <x14:cfRule type="expression" priority="3" id="{00000000-000E-0000-0400-000003000000}">
            <xm:f>AND(J2&lt;&gt;"", IFERROR(INDEX('Recommendations'!$I$2:$I$86, MATCH(J2,'Recommendations'!$B$2:$B$86,0))="Testing", FALSE))</xm:f>
            <x14:dxf>
              <font>
                <color rgb="FF000000"/>
              </font>
              <fill>
                <patternFill>
                  <bgColor rgb="FFFFC000"/>
                </patternFill>
              </fill>
            </x14:dxf>
          </x14:cfRule>
          <x14:cfRule type="expression" priority="4" id="{00000000-000E-0000-0400-000004000000}">
            <xm:f>AND(J2&lt;&gt;"", IFERROR(INDEX('Recommendations'!$I$2:$I$86, MATCH(J2,'Recommendations'!$B$2:$B$86,0))="Failed", FALSE))</xm:f>
            <x14:dxf>
              <font>
                <color rgb="FF000000"/>
              </font>
              <fill>
                <patternFill>
                  <bgColor rgb="FFD82891"/>
                </patternFill>
              </fill>
            </x14:dxf>
          </x14:cfRule>
          <x14:cfRule type="expression" priority="5" id="{00000000-000E-0000-0400-000005000000}">
            <xm:f>AND(J2&lt;&gt;"", IFERROR(INDEX('Recommendations'!$I$2:$I$86, MATCH(J2,'Recommendations'!$B$2:$B$86,0))="Risk Accepted", FALSE))</xm:f>
            <x14:dxf>
              <font>
                <color rgb="FF000000"/>
              </font>
              <fill>
                <patternFill>
                  <bgColor rgb="FFD9D9D9"/>
                </patternFill>
              </fill>
            </x14:dxf>
          </x14:cfRule>
          <x14:cfRule type="expression" priority="6" id="{00000000-000E-0000-0400-000006000000}">
            <xm:f>AND(J2&lt;&gt;"", IFERROR(INDEX('Recommendations'!$I$2:$I$86, MATCH(J2,'Recommendations'!$B$2:$B$86,0))="N/A",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1427</v>
      </c>
      <c r="C1" s="121" t="s">
        <v>11</v>
      </c>
      <c r="D1" s="121" t="s">
        <v>684</v>
      </c>
      <c r="E1" s="121" t="s">
        <v>1428</v>
      </c>
      <c r="F1" s="121" t="s">
        <v>1429</v>
      </c>
      <c r="G1" s="121" t="s">
        <v>778</v>
      </c>
      <c r="H1" s="121" t="s">
        <v>779</v>
      </c>
      <c r="I1" s="121" t="s">
        <v>780</v>
      </c>
      <c r="J1" s="121" t="s">
        <v>781</v>
      </c>
      <c r="K1" s="121" t="s">
        <v>782</v>
      </c>
      <c r="L1" s="121" t="s">
        <v>783</v>
      </c>
      <c r="M1" s="121" t="s">
        <v>784</v>
      </c>
      <c r="N1" s="121" t="s">
        <v>785</v>
      </c>
      <c r="O1" s="121" t="s">
        <v>786</v>
      </c>
      <c r="P1" s="121" t="s">
        <v>787</v>
      </c>
      <c r="Q1" s="121" t="s">
        <v>788</v>
      </c>
      <c r="R1" s="121" t="s">
        <v>789</v>
      </c>
      <c r="S1" s="121" t="s">
        <v>790</v>
      </c>
      <c r="T1" s="121" t="s">
        <v>791</v>
      </c>
      <c r="U1" s="121" t="s">
        <v>792</v>
      </c>
      <c r="V1" s="121" t="s">
        <v>793</v>
      </c>
      <c r="W1" s="121" t="s">
        <v>794</v>
      </c>
      <c r="X1" s="121" t="s">
        <v>795</v>
      </c>
      <c r="Y1" s="121" t="s">
        <v>796</v>
      </c>
      <c r="Z1" s="121" t="s">
        <v>797</v>
      </c>
      <c r="AA1" s="121" t="s">
        <v>798</v>
      </c>
      <c r="AB1" s="121" t="s">
        <v>799</v>
      </c>
      <c r="AC1" s="121" t="s">
        <v>800</v>
      </c>
      <c r="AD1" s="121" t="s">
        <v>801</v>
      </c>
      <c r="AE1" s="121" t="s">
        <v>802</v>
      </c>
      <c r="AF1" s="121" t="s">
        <v>803</v>
      </c>
      <c r="AG1" s="121" t="s">
        <v>804</v>
      </c>
      <c r="AH1" s="121" t="s">
        <v>805</v>
      </c>
      <c r="AI1" s="121" t="s">
        <v>806</v>
      </c>
      <c r="AJ1" s="121" t="s">
        <v>807</v>
      </c>
      <c r="AK1" s="121" t="s">
        <v>808</v>
      </c>
      <c r="AL1" s="121" t="s">
        <v>809</v>
      </c>
      <c r="AM1" s="121" t="s">
        <v>810</v>
      </c>
      <c r="AN1" s="121" t="s">
        <v>811</v>
      </c>
      <c r="AO1" s="121" t="s">
        <v>812</v>
      </c>
      <c r="AP1" s="121" t="s">
        <v>813</v>
      </c>
      <c r="AQ1" s="121" t="s">
        <v>814</v>
      </c>
      <c r="AR1" s="121" t="s">
        <v>815</v>
      </c>
      <c r="AS1" s="121" t="s">
        <v>816</v>
      </c>
      <c r="AT1" s="121" t="s">
        <v>817</v>
      </c>
      <c r="AU1" s="122" t="s">
        <v>818</v>
      </c>
    </row>
    <row r="2" spans="1:47" ht="60" customHeight="1" x14ac:dyDescent="0.35">
      <c r="A2" s="116" t="s">
        <v>1430</v>
      </c>
      <c r="B2" s="106" t="s">
        <v>1431</v>
      </c>
      <c r="C2" s="107" t="s">
        <v>1432</v>
      </c>
      <c r="D2" s="107" t="s">
        <v>1433</v>
      </c>
      <c r="E2" s="107" t="s">
        <v>1434</v>
      </c>
      <c r="F2" s="108" t="s">
        <v>1435</v>
      </c>
      <c r="G2" s="109">
        <f>IF(COUNTIF(H2:AU2,"&lt;&gt;")=0,"",SUMPRODUCT(((Recommendations[ImplStatus]="Implemented")+(Recommendations[ImplStatus]="Compensated"))*ISNUMBER(MATCH(Recommendations[Id],H2:AU2,0)))/COUNTIF(H2:AU2,"&lt;&gt;"))</f>
        <v>0</v>
      </c>
      <c r="H2" s="110" t="s">
        <v>99</v>
      </c>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1436</v>
      </c>
      <c r="B3" s="106" t="s">
        <v>1437</v>
      </c>
      <c r="C3" s="107" t="s">
        <v>1438</v>
      </c>
      <c r="D3" s="107" t="s">
        <v>1439</v>
      </c>
      <c r="E3" s="107" t="s">
        <v>1440</v>
      </c>
      <c r="F3" s="108" t="s">
        <v>1441</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1442</v>
      </c>
      <c r="B4" s="106" t="s">
        <v>1443</v>
      </c>
      <c r="C4" s="107" t="s">
        <v>1444</v>
      </c>
      <c r="D4" s="107" t="s">
        <v>1445</v>
      </c>
      <c r="E4" s="107" t="s">
        <v>1446</v>
      </c>
      <c r="F4" s="108" t="s">
        <v>1447</v>
      </c>
      <c r="G4" s="109">
        <f>IF(COUNTIF(H4:AU4,"&lt;&gt;")=0,"",SUMPRODUCT(((Recommendations[ImplStatus]="Implemented")+(Recommendations[ImplStatus]="Compensated"))*ISNUMBER(MATCH(Recommendations[Id],H4:AU4,0)))/COUNTIF(H4:AU4,"&lt;&gt;"))</f>
        <v>0</v>
      </c>
      <c r="H4" s="110" t="s">
        <v>310</v>
      </c>
      <c r="I4" s="110" t="s">
        <v>489</v>
      </c>
      <c r="J4" s="110" t="s">
        <v>495</v>
      </c>
      <c r="K4" s="110" t="s">
        <v>501</v>
      </c>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1448</v>
      </c>
      <c r="B5" s="106" t="s">
        <v>1449</v>
      </c>
      <c r="C5" s="107" t="s">
        <v>1450</v>
      </c>
      <c r="D5" s="107" t="s">
        <v>1451</v>
      </c>
      <c r="E5" s="107" t="s">
        <v>1452</v>
      </c>
      <c r="F5" s="108" t="s">
        <v>1453</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1454</v>
      </c>
      <c r="B6" s="106" t="s">
        <v>1455</v>
      </c>
      <c r="C6" s="107" t="s">
        <v>1456</v>
      </c>
      <c r="D6" s="107" t="s">
        <v>1457</v>
      </c>
      <c r="E6" s="107" t="s">
        <v>25</v>
      </c>
      <c r="F6" s="108" t="s">
        <v>1458</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1459</v>
      </c>
      <c r="B7" s="106" t="s">
        <v>13</v>
      </c>
      <c r="C7" s="107" t="s">
        <v>1460</v>
      </c>
      <c r="D7" s="107" t="s">
        <v>1461</v>
      </c>
      <c r="E7" s="107" t="s">
        <v>25</v>
      </c>
      <c r="F7" s="108" t="s">
        <v>1462</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1463</v>
      </c>
      <c r="B8" s="106" t="s">
        <v>1464</v>
      </c>
      <c r="C8" s="107" t="s">
        <v>1465</v>
      </c>
      <c r="D8" s="107" t="s">
        <v>1466</v>
      </c>
      <c r="E8" s="107" t="s">
        <v>25</v>
      </c>
      <c r="F8" s="108" t="s">
        <v>1467</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1468</v>
      </c>
      <c r="B9" s="106" t="s">
        <v>1469</v>
      </c>
      <c r="C9" s="107" t="s">
        <v>1470</v>
      </c>
      <c r="D9" s="107" t="s">
        <v>1471</v>
      </c>
      <c r="E9" s="107" t="s">
        <v>25</v>
      </c>
      <c r="F9" s="108" t="s">
        <v>1472</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1473</v>
      </c>
      <c r="B10" s="106" t="s">
        <v>1474</v>
      </c>
      <c r="C10" s="107" t="s">
        <v>1475</v>
      </c>
      <c r="D10" s="107" t="s">
        <v>1476</v>
      </c>
      <c r="E10" s="107" t="s">
        <v>25</v>
      </c>
      <c r="F10" s="108" t="s">
        <v>1477</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1478</v>
      </c>
      <c r="B11" s="106" t="s">
        <v>1479</v>
      </c>
      <c r="C11" s="107" t="s">
        <v>1480</v>
      </c>
      <c r="D11" s="107" t="s">
        <v>1481</v>
      </c>
      <c r="E11" s="107" t="s">
        <v>25</v>
      </c>
      <c r="F11" s="108" t="s">
        <v>1482</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1483</v>
      </c>
      <c r="B12" s="106" t="s">
        <v>1484</v>
      </c>
      <c r="C12" s="107" t="s">
        <v>1485</v>
      </c>
      <c r="D12" s="107" t="s">
        <v>1486</v>
      </c>
      <c r="E12" s="107" t="s">
        <v>25</v>
      </c>
      <c r="F12" s="108" t="s">
        <v>1487</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1488</v>
      </c>
      <c r="B13" s="106" t="s">
        <v>1489</v>
      </c>
      <c r="C13" s="107" t="s">
        <v>1490</v>
      </c>
      <c r="D13" s="107" t="s">
        <v>1491</v>
      </c>
      <c r="E13" s="107" t="s">
        <v>25</v>
      </c>
      <c r="F13" s="108" t="s">
        <v>1492</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1493</v>
      </c>
      <c r="B14" s="106" t="s">
        <v>1494</v>
      </c>
      <c r="C14" s="107" t="s">
        <v>1495</v>
      </c>
      <c r="D14" s="107" t="s">
        <v>1496</v>
      </c>
      <c r="E14" s="107" t="s">
        <v>25</v>
      </c>
      <c r="F14" s="108" t="s">
        <v>1497</v>
      </c>
      <c r="G14" s="109">
        <f>IF(COUNTIF(H14:AU14,"&lt;&gt;")=0,"",SUMPRODUCT(((Recommendations[ImplStatus]="Implemented")+(Recommendations[ImplStatus]="Compensated"))*ISNUMBER(MATCH(Recommendations[Id],H14:AU14,0)))/COUNTIF(H14:AU14,"&lt;&gt;"))</f>
        <v>0</v>
      </c>
      <c r="H14" s="110" t="s">
        <v>452</v>
      </c>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1498</v>
      </c>
      <c r="B15" s="106" t="s">
        <v>1499</v>
      </c>
      <c r="C15" s="107" t="s">
        <v>1500</v>
      </c>
      <c r="D15" s="107" t="s">
        <v>1501</v>
      </c>
      <c r="E15" s="107" t="s">
        <v>25</v>
      </c>
      <c r="F15" s="108" t="s">
        <v>1502</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1503</v>
      </c>
      <c r="B16" s="106" t="s">
        <v>1504</v>
      </c>
      <c r="C16" s="107" t="s">
        <v>1505</v>
      </c>
      <c r="D16" s="107" t="s">
        <v>1506</v>
      </c>
      <c r="E16" s="107" t="s">
        <v>25</v>
      </c>
      <c r="F16" s="108" t="s">
        <v>1507</v>
      </c>
      <c r="G16" s="109">
        <f>IF(COUNTIF(H16:AU16,"&lt;&gt;")=0,"",SUMPRODUCT(((Recommendations[ImplStatus]="Implemented")+(Recommendations[ImplStatus]="Compensated"))*ISNUMBER(MATCH(Recommendations[Id],H16:AU16,0)))/COUNTIF(H16:AU16,"&lt;&gt;"))</f>
        <v>0</v>
      </c>
      <c r="H16" s="110" t="s">
        <v>279</v>
      </c>
      <c r="I16" s="110" t="s">
        <v>285</v>
      </c>
      <c r="J16" s="110" t="s">
        <v>336</v>
      </c>
      <c r="K16" s="110" t="s">
        <v>348</v>
      </c>
      <c r="L16" s="110" t="s">
        <v>360</v>
      </c>
      <c r="M16" s="110" t="s">
        <v>367</v>
      </c>
      <c r="N16" s="110" t="s">
        <v>374</v>
      </c>
      <c r="O16" s="110" t="s">
        <v>399</v>
      </c>
      <c r="P16" s="110" t="s">
        <v>405</v>
      </c>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1508</v>
      </c>
      <c r="B17" s="106" t="s">
        <v>1509</v>
      </c>
      <c r="C17" s="107" t="s">
        <v>1510</v>
      </c>
      <c r="D17" s="107" t="s">
        <v>1511</v>
      </c>
      <c r="E17" s="107" t="s">
        <v>25</v>
      </c>
      <c r="F17" s="108" t="s">
        <v>1512</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1513</v>
      </c>
      <c r="B18" s="106" t="s">
        <v>1514</v>
      </c>
      <c r="C18" s="107" t="s">
        <v>1515</v>
      </c>
      <c r="D18" s="107" t="s">
        <v>1516</v>
      </c>
      <c r="E18" s="107" t="s">
        <v>25</v>
      </c>
      <c r="F18" s="108" t="s">
        <v>1517</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1518</v>
      </c>
      <c r="B19" s="106" t="s">
        <v>1519</v>
      </c>
      <c r="C19" s="107" t="s">
        <v>1520</v>
      </c>
      <c r="D19" s="107" t="s">
        <v>1521</v>
      </c>
      <c r="E19" s="107" t="s">
        <v>25</v>
      </c>
      <c r="F19" s="108" t="s">
        <v>1522</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1523</v>
      </c>
      <c r="B20" s="106" t="s">
        <v>1524</v>
      </c>
      <c r="C20" s="107" t="s">
        <v>1525</v>
      </c>
      <c r="D20" s="107" t="s">
        <v>1526</v>
      </c>
      <c r="E20" s="107" t="s">
        <v>25</v>
      </c>
      <c r="F20" s="108" t="s">
        <v>1527</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1528</v>
      </c>
      <c r="B21" s="106" t="s">
        <v>1529</v>
      </c>
      <c r="C21" s="107" t="s">
        <v>1530</v>
      </c>
      <c r="D21" s="107" t="s">
        <v>1531</v>
      </c>
      <c r="E21" s="107" t="s">
        <v>1532</v>
      </c>
      <c r="F21" s="108" t="s">
        <v>1533</v>
      </c>
      <c r="G21" s="109">
        <f>IF(COUNTIF(H21:AU21,"&lt;&gt;")=0,"",SUMPRODUCT(((Recommendations[ImplStatus]="Implemented")+(Recommendations[ImplStatus]="Compensated"))*ISNUMBER(MATCH(Recommendations[Id],H21:AU21,0)))/COUNTIF(H21:AU21,"&lt;&gt;"))</f>
        <v>0</v>
      </c>
      <c r="H21" s="110" t="s">
        <v>253</v>
      </c>
      <c r="I21" s="110" t="s">
        <v>291</v>
      </c>
      <c r="J21" s="110" t="s">
        <v>298</v>
      </c>
      <c r="K21" s="110" t="s">
        <v>380</v>
      </c>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1534</v>
      </c>
      <c r="B22" s="106" t="s">
        <v>1535</v>
      </c>
      <c r="C22" s="107" t="s">
        <v>1536</v>
      </c>
      <c r="D22" s="107" t="s">
        <v>1537</v>
      </c>
      <c r="E22" s="107" t="s">
        <v>1538</v>
      </c>
      <c r="F22" s="108" t="s">
        <v>1539</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1540</v>
      </c>
      <c r="B23" s="106" t="s">
        <v>1541</v>
      </c>
      <c r="C23" s="107" t="s">
        <v>1542</v>
      </c>
      <c r="D23" s="107" t="s">
        <v>1543</v>
      </c>
      <c r="E23" s="107" t="s">
        <v>1544</v>
      </c>
      <c r="F23" s="108" t="s">
        <v>1545</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1546</v>
      </c>
      <c r="B24" s="106" t="s">
        <v>1547</v>
      </c>
      <c r="C24" s="107" t="s">
        <v>1548</v>
      </c>
      <c r="D24" s="107" t="s">
        <v>1549</v>
      </c>
      <c r="E24" s="107" t="s">
        <v>25</v>
      </c>
      <c r="F24" s="108" t="s">
        <v>1550</v>
      </c>
      <c r="G24" s="109">
        <f>IF(COUNTIF(H24:AU24,"&lt;&gt;")=0,"",SUMPRODUCT(((Recommendations[ImplStatus]="Implemented")+(Recommendations[ImplStatus]="Compensated"))*ISNUMBER(MATCH(Recommendations[Id],H24:AU24,0)))/COUNTIF(H24:AU24,"&lt;&gt;"))</f>
        <v>0</v>
      </c>
      <c r="H24" s="110" t="s">
        <v>36</v>
      </c>
      <c r="I24" s="110" t="s">
        <v>41</v>
      </c>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1551</v>
      </c>
      <c r="B25" s="106" t="s">
        <v>1552</v>
      </c>
      <c r="C25" s="107" t="s">
        <v>1553</v>
      </c>
      <c r="D25" s="107" t="s">
        <v>25</v>
      </c>
      <c r="E25" s="107" t="s">
        <v>25</v>
      </c>
      <c r="F25" s="108" t="s">
        <v>1554</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1555</v>
      </c>
      <c r="B26" s="106" t="s">
        <v>1556</v>
      </c>
      <c r="C26" s="107" t="s">
        <v>1557</v>
      </c>
      <c r="D26" s="107" t="s">
        <v>1558</v>
      </c>
      <c r="E26" s="107" t="s">
        <v>25</v>
      </c>
      <c r="F26" s="108" t="s">
        <v>1559</v>
      </c>
      <c r="G26" s="109">
        <f>IF(COUNTIF(H26:AU26,"&lt;&gt;")=0,"",SUMPRODUCT(((Recommendations[ImplStatus]="Implemented")+(Recommendations[ImplStatus]="Compensated"))*ISNUMBER(MATCH(Recommendations[Id],H26:AU26,0)))/COUNTIF(H26:AU26,"&lt;&gt;"))</f>
        <v>0</v>
      </c>
      <c r="H26" s="110" t="s">
        <v>253</v>
      </c>
      <c r="I26" s="110" t="s">
        <v>267</v>
      </c>
      <c r="J26" s="110" t="s">
        <v>273</v>
      </c>
      <c r="K26" s="110" t="s">
        <v>291</v>
      </c>
      <c r="L26" s="110" t="s">
        <v>298</v>
      </c>
      <c r="M26" s="110" t="s">
        <v>354</v>
      </c>
      <c r="N26" s="110" t="s">
        <v>380</v>
      </c>
      <c r="O26" s="110" t="s">
        <v>464</v>
      </c>
      <c r="P26" s="110" t="s">
        <v>475</v>
      </c>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1560</v>
      </c>
      <c r="B27" s="106" t="s">
        <v>1561</v>
      </c>
      <c r="C27" s="107" t="s">
        <v>1562</v>
      </c>
      <c r="D27" s="107" t="s">
        <v>1563</v>
      </c>
      <c r="E27" s="107" t="s">
        <v>1564</v>
      </c>
      <c r="F27" s="108" t="s">
        <v>1565</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1566</v>
      </c>
      <c r="B28" s="106" t="s">
        <v>1567</v>
      </c>
      <c r="C28" s="107" t="s">
        <v>1568</v>
      </c>
      <c r="D28" s="107" t="s">
        <v>25</v>
      </c>
      <c r="E28" s="107" t="s">
        <v>25</v>
      </c>
      <c r="F28" s="108" t="s">
        <v>1569</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1570</v>
      </c>
      <c r="B29" s="106" t="s">
        <v>1571</v>
      </c>
      <c r="C29" s="107" t="s">
        <v>1572</v>
      </c>
      <c r="D29" s="107" t="s">
        <v>1573</v>
      </c>
      <c r="E29" s="107" t="s">
        <v>1574</v>
      </c>
      <c r="F29" s="108" t="s">
        <v>1575</v>
      </c>
      <c r="G29" s="109">
        <f>IF(COUNTIF(H29:AU29,"&lt;&gt;")=0,"",SUMPRODUCT(((Recommendations[ImplStatus]="Implemented")+(Recommendations[ImplStatus]="Compensated"))*ISNUMBER(MATCH(Recommendations[Id],H29:AU29,0)))/COUNTIF(H29:AU29,"&lt;&gt;"))</f>
        <v>0</v>
      </c>
      <c r="H29" s="110" t="s">
        <v>59</v>
      </c>
      <c r="I29" s="110" t="s">
        <v>65</v>
      </c>
      <c r="J29" s="110" t="s">
        <v>71</v>
      </c>
      <c r="K29" s="110" t="s">
        <v>76</v>
      </c>
      <c r="L29" s="110" t="s">
        <v>81</v>
      </c>
      <c r="M29" s="110" t="s">
        <v>87</v>
      </c>
      <c r="N29" s="110" t="s">
        <v>93</v>
      </c>
      <c r="O29" s="110" t="s">
        <v>458</v>
      </c>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1576</v>
      </c>
      <c r="B30" s="106" t="s">
        <v>1577</v>
      </c>
      <c r="C30" s="107" t="s">
        <v>1578</v>
      </c>
      <c r="D30" s="107" t="s">
        <v>1579</v>
      </c>
      <c r="E30" s="107" t="s">
        <v>25</v>
      </c>
      <c r="F30" s="108" t="s">
        <v>1580</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1581</v>
      </c>
      <c r="B31" s="106" t="s">
        <v>1582</v>
      </c>
      <c r="C31" s="107" t="s">
        <v>1583</v>
      </c>
      <c r="D31" s="107" t="s">
        <v>1584</v>
      </c>
      <c r="E31" s="107" t="s">
        <v>1585</v>
      </c>
      <c r="F31" s="108" t="s">
        <v>1586</v>
      </c>
      <c r="G31" s="109">
        <f>IF(COUNTIF(H31:AU31,"&lt;&gt;")=0,"",SUMPRODUCT(((Recommendations[ImplStatus]="Implemented")+(Recommendations[ImplStatus]="Compensated"))*ISNUMBER(MATCH(Recommendations[Id],H31:AU31,0)))/COUNTIF(H31:AU31,"&lt;&gt;"))</f>
        <v>0</v>
      </c>
      <c r="H31" s="110" t="s">
        <v>18</v>
      </c>
      <c r="I31" s="110" t="s">
        <v>29</v>
      </c>
      <c r="J31" s="110" t="s">
        <v>48</v>
      </c>
      <c r="K31" s="110" t="s">
        <v>54</v>
      </c>
      <c r="L31" s="110" t="s">
        <v>105</v>
      </c>
      <c r="M31" s="110" t="s">
        <v>342</v>
      </c>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1587</v>
      </c>
      <c r="B32" s="106" t="s">
        <v>1588</v>
      </c>
      <c r="C32" s="107" t="s">
        <v>1589</v>
      </c>
      <c r="D32" s="107" t="s">
        <v>1590</v>
      </c>
      <c r="E32" s="107" t="s">
        <v>1591</v>
      </c>
      <c r="F32" s="108" t="s">
        <v>1592</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1593</v>
      </c>
      <c r="B33" s="106" t="s">
        <v>1594</v>
      </c>
      <c r="C33" s="107" t="s">
        <v>1595</v>
      </c>
      <c r="D33" s="107" t="s">
        <v>1596</v>
      </c>
      <c r="E33" s="107" t="s">
        <v>25</v>
      </c>
      <c r="F33" s="108" t="s">
        <v>1597</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1598</v>
      </c>
      <c r="B34" s="106" t="s">
        <v>1599</v>
      </c>
      <c r="C34" s="107" t="s">
        <v>1600</v>
      </c>
      <c r="D34" s="107" t="s">
        <v>1601</v>
      </c>
      <c r="E34" s="107" t="s">
        <v>25</v>
      </c>
      <c r="F34" s="108" t="s">
        <v>1602</v>
      </c>
      <c r="G34" s="109">
        <f>IF(COUNTIF(H34:AU34,"&lt;&gt;")=0,"",SUMPRODUCT(((Recommendations[ImplStatus]="Implemented")+(Recommendations[ImplStatus]="Compensated"))*ISNUMBER(MATCH(Recommendations[Id],H34:AU34,0)))/COUNTIF(H34:AU34,"&lt;&gt;"))</f>
        <v>0</v>
      </c>
      <c r="H34" s="110" t="s">
        <v>126</v>
      </c>
      <c r="I34" s="110" t="s">
        <v>317</v>
      </c>
      <c r="J34" s="110" t="s">
        <v>324</v>
      </c>
      <c r="K34" s="110" t="s">
        <v>354</v>
      </c>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1603</v>
      </c>
      <c r="B35" s="106" t="s">
        <v>1604</v>
      </c>
      <c r="C35" s="107" t="s">
        <v>1605</v>
      </c>
      <c r="D35" s="107" t="s">
        <v>1606</v>
      </c>
      <c r="E35" s="107" t="s">
        <v>1607</v>
      </c>
      <c r="F35" s="108" t="s">
        <v>1608</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1609</v>
      </c>
      <c r="B36" s="106" t="s">
        <v>1610</v>
      </c>
      <c r="C36" s="107" t="s">
        <v>1611</v>
      </c>
      <c r="D36" s="107" t="s">
        <v>1612</v>
      </c>
      <c r="E36" s="107" t="s">
        <v>1613</v>
      </c>
      <c r="F36" s="108" t="s">
        <v>1614</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1615</v>
      </c>
      <c r="B37" s="106" t="s">
        <v>1616</v>
      </c>
      <c r="C37" s="107" t="s">
        <v>1617</v>
      </c>
      <c r="D37" s="107" t="s">
        <v>1618</v>
      </c>
      <c r="E37" s="107" t="s">
        <v>25</v>
      </c>
      <c r="F37" s="108" t="s">
        <v>1619</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1620</v>
      </c>
      <c r="B38" s="106" t="s">
        <v>1621</v>
      </c>
      <c r="C38" s="107" t="s">
        <v>1622</v>
      </c>
      <c r="D38" s="107" t="s">
        <v>1623</v>
      </c>
      <c r="E38" s="107" t="s">
        <v>1624</v>
      </c>
      <c r="F38" s="108" t="s">
        <v>1625</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1626</v>
      </c>
      <c r="B39" s="106" t="s">
        <v>1627</v>
      </c>
      <c r="C39" s="107" t="s">
        <v>1628</v>
      </c>
      <c r="D39" s="107" t="s">
        <v>1629</v>
      </c>
      <c r="E39" s="107" t="s">
        <v>25</v>
      </c>
      <c r="F39" s="108" t="s">
        <v>1630</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1631</v>
      </c>
      <c r="B40" s="106" t="s">
        <v>1632</v>
      </c>
      <c r="C40" s="107" t="s">
        <v>1633</v>
      </c>
      <c r="D40" s="107" t="s">
        <v>1634</v>
      </c>
      <c r="E40" s="107" t="s">
        <v>1635</v>
      </c>
      <c r="F40" s="108" t="s">
        <v>1636</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1637</v>
      </c>
      <c r="B41" s="106" t="s">
        <v>1638</v>
      </c>
      <c r="C41" s="107" t="s">
        <v>1639</v>
      </c>
      <c r="D41" s="107" t="s">
        <v>1640</v>
      </c>
      <c r="E41" s="107" t="s">
        <v>1641</v>
      </c>
      <c r="F41" s="108" t="s">
        <v>1642</v>
      </c>
      <c r="G41" s="109">
        <f>IF(COUNTIF(H41:AU41,"&lt;&gt;")=0,"",SUMPRODUCT(((Recommendations[ImplStatus]="Implemented")+(Recommendations[ImplStatus]="Compensated"))*ISNUMBER(MATCH(Recommendations[Id],H41:AU41,0)))/COUNTIF(H41:AU41,"&lt;&gt;"))</f>
        <v>0</v>
      </c>
      <c r="H41" s="110" t="s">
        <v>304</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1643</v>
      </c>
      <c r="B42" s="106" t="s">
        <v>1644</v>
      </c>
      <c r="C42" s="107" t="s">
        <v>1645</v>
      </c>
      <c r="D42" s="107" t="s">
        <v>1646</v>
      </c>
      <c r="E42" s="107" t="s">
        <v>1647</v>
      </c>
      <c r="F42" s="108" t="s">
        <v>1648</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1649</v>
      </c>
      <c r="B43" s="106" t="s">
        <v>1650</v>
      </c>
      <c r="C43" s="107" t="s">
        <v>1651</v>
      </c>
      <c r="D43" s="107" t="s">
        <v>1652</v>
      </c>
      <c r="E43" s="107" t="s">
        <v>1653</v>
      </c>
      <c r="F43" s="108" t="s">
        <v>1654</v>
      </c>
      <c r="G43" s="109">
        <f>IF(COUNTIF(H43:AU43,"&lt;&gt;")=0,"",SUMPRODUCT(((Recommendations[ImplStatus]="Implemented")+(Recommendations[ImplStatus]="Compensated"))*ISNUMBER(MATCH(Recommendations[Id],H43:AU43,0)))/COUNTIF(H43:AU43,"&lt;&gt;"))</f>
        <v>0</v>
      </c>
      <c r="H43" s="110" t="s">
        <v>105</v>
      </c>
      <c r="I43" s="110" t="s">
        <v>112</v>
      </c>
      <c r="J43" s="110" t="s">
        <v>440</v>
      </c>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1655</v>
      </c>
      <c r="B44" s="106" t="s">
        <v>1656</v>
      </c>
      <c r="C44" s="107" t="s">
        <v>1657</v>
      </c>
      <c r="D44" s="107" t="s">
        <v>1658</v>
      </c>
      <c r="E44" s="107" t="s">
        <v>25</v>
      </c>
      <c r="F44" s="108" t="s">
        <v>1659</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1660</v>
      </c>
      <c r="B45" s="111" t="s">
        <v>1661</v>
      </c>
      <c r="C45" s="112" t="s">
        <v>1662</v>
      </c>
      <c r="D45" s="112" t="s">
        <v>1663</v>
      </c>
      <c r="E45" s="112" t="s">
        <v>1664</v>
      </c>
      <c r="F45" s="113" t="s">
        <v>1665</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528</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IFERROR(INDEX('Recommendations'!$I$2:$I$86, MATCH(H2,'Recommendations'!$B$2:$B$86,0))="Implemented", FALSE))</xm:f>
            <x14:dxf>
              <font>
                <color rgb="FF000000"/>
              </font>
              <fill>
                <patternFill>
                  <bgColor rgb="FF3C7D22"/>
                </patternFill>
              </fill>
            </x14:dxf>
          </x14:cfRule>
          <x14:cfRule type="expression" priority="2" id="{00000000-000E-0000-0500-000002000000}">
            <xm:f>AND(H2&lt;&gt;"", IFERROR(INDEX('Recommendations'!$I$2:$I$86, MATCH(H2,'Recommendations'!$B$2:$B$86,0))="Compensated", FALSE))</xm:f>
            <x14:dxf>
              <font>
                <color rgb="FF000000"/>
              </font>
              <fill>
                <patternFill>
                  <bgColor rgb="FFC6E0B4"/>
                </patternFill>
              </fill>
            </x14:dxf>
          </x14:cfRule>
          <x14:cfRule type="expression" priority="3" id="{00000000-000E-0000-0500-000003000000}">
            <xm:f>AND(H2&lt;&gt;"", IFERROR(INDEX('Recommendations'!$I$2:$I$86, MATCH(H2,'Recommendations'!$B$2:$B$86,0))="Testing", FALSE))</xm:f>
            <x14:dxf>
              <font>
                <color rgb="FF000000"/>
              </font>
              <fill>
                <patternFill>
                  <bgColor rgb="FFFFC000"/>
                </patternFill>
              </fill>
            </x14:dxf>
          </x14:cfRule>
          <x14:cfRule type="expression" priority="4" id="{00000000-000E-0000-0500-000004000000}">
            <xm:f>AND(H2&lt;&gt;"", IFERROR(INDEX('Recommendations'!$I$2:$I$86, MATCH(H2,'Recommendations'!$B$2:$B$86,0))="Failed", FALSE))</xm:f>
            <x14:dxf>
              <font>
                <color rgb="FF000000"/>
              </font>
              <fill>
                <patternFill>
                  <bgColor rgb="FFD82891"/>
                </patternFill>
              </fill>
            </x14:dxf>
          </x14:cfRule>
          <x14:cfRule type="expression" priority="5" id="{00000000-000E-0000-0500-000005000000}">
            <xm:f>AND(H2&lt;&gt;"", IFERROR(INDEX('Recommendations'!$I$2:$I$86, MATCH(H2,'Recommendations'!$B$2:$B$86,0))="Risk Accepted", FALSE))</xm:f>
            <x14:dxf>
              <font>
                <color rgb="FF000000"/>
              </font>
              <fill>
                <patternFill>
                  <bgColor rgb="FFD9D9D9"/>
                </patternFill>
              </fill>
            </x14:dxf>
          </x14:cfRule>
          <x14:cfRule type="expression" priority="6" id="{00000000-000E-0000-0500-000006000000}">
            <xm:f>AND(H2&lt;&gt;"", IFERROR(INDEX('Recommendations'!$I$2:$I$86, MATCH(H2,'Recommendations'!$B$2:$B$86,0))="N/A",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1666</v>
      </c>
      <c r="B1" s="145" t="s">
        <v>772</v>
      </c>
      <c r="C1" s="145" t="s">
        <v>1</v>
      </c>
      <c r="D1" s="145" t="s">
        <v>773</v>
      </c>
      <c r="E1" s="145" t="s">
        <v>1667</v>
      </c>
      <c r="F1" s="145" t="s">
        <v>1668</v>
      </c>
      <c r="G1" s="145" t="s">
        <v>1669</v>
      </c>
      <c r="H1" s="145" t="s">
        <v>1670</v>
      </c>
      <c r="I1" s="145" t="s">
        <v>778</v>
      </c>
      <c r="J1" s="145" t="s">
        <v>779</v>
      </c>
      <c r="K1" s="145" t="s">
        <v>780</v>
      </c>
      <c r="L1" s="145" t="s">
        <v>781</v>
      </c>
      <c r="M1" s="145" t="s">
        <v>782</v>
      </c>
      <c r="N1" s="145" t="s">
        <v>783</v>
      </c>
      <c r="O1" s="145" t="s">
        <v>784</v>
      </c>
      <c r="P1" s="145" t="s">
        <v>785</v>
      </c>
      <c r="Q1" s="145" t="s">
        <v>786</v>
      </c>
      <c r="R1" s="145" t="s">
        <v>787</v>
      </c>
      <c r="S1" s="145" t="s">
        <v>788</v>
      </c>
      <c r="T1" s="145" t="s">
        <v>789</v>
      </c>
      <c r="U1" s="145" t="s">
        <v>790</v>
      </c>
      <c r="V1" s="145" t="s">
        <v>791</v>
      </c>
      <c r="W1" s="145" t="s">
        <v>792</v>
      </c>
      <c r="X1" s="145" t="s">
        <v>793</v>
      </c>
      <c r="Y1" s="145" t="s">
        <v>794</v>
      </c>
      <c r="Z1" s="145" t="s">
        <v>795</v>
      </c>
      <c r="AA1" s="145" t="s">
        <v>796</v>
      </c>
      <c r="AB1" s="145" t="s">
        <v>797</v>
      </c>
      <c r="AC1" s="145" t="s">
        <v>798</v>
      </c>
      <c r="AD1" s="145" t="s">
        <v>799</v>
      </c>
      <c r="AE1" s="145" t="s">
        <v>800</v>
      </c>
      <c r="AF1" s="145" t="s">
        <v>801</v>
      </c>
      <c r="AG1" s="145" t="s">
        <v>802</v>
      </c>
      <c r="AH1" s="145" t="s">
        <v>803</v>
      </c>
      <c r="AI1" s="145" t="s">
        <v>804</v>
      </c>
      <c r="AJ1" s="145" t="s">
        <v>805</v>
      </c>
      <c r="AK1" s="145" t="s">
        <v>806</v>
      </c>
      <c r="AL1" s="145" t="s">
        <v>807</v>
      </c>
      <c r="AM1" s="145" t="s">
        <v>808</v>
      </c>
      <c r="AN1" s="145" t="s">
        <v>809</v>
      </c>
      <c r="AO1" s="145" t="s">
        <v>810</v>
      </c>
      <c r="AP1" s="145" t="s">
        <v>811</v>
      </c>
      <c r="AQ1" s="145" t="s">
        <v>812</v>
      </c>
      <c r="AR1" s="145" t="s">
        <v>813</v>
      </c>
      <c r="AS1" s="145" t="s">
        <v>814</v>
      </c>
      <c r="AT1" s="145" t="s">
        <v>815</v>
      </c>
      <c r="AU1" s="145" t="s">
        <v>816</v>
      </c>
      <c r="AV1" s="145" t="s">
        <v>817</v>
      </c>
      <c r="AW1" s="146" t="s">
        <v>818</v>
      </c>
    </row>
    <row r="2" spans="1:49" ht="60" customHeight="1" outlineLevel="1" x14ac:dyDescent="0.35">
      <c r="A2" s="138" t="s">
        <v>1671</v>
      </c>
      <c r="B2" s="124"/>
      <c r="C2" s="123" t="s">
        <v>1672</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1671</v>
      </c>
      <c r="B3" s="125" t="s">
        <v>966</v>
      </c>
      <c r="C3" s="126" t="s">
        <v>1673</v>
      </c>
      <c r="D3" s="128" t="s">
        <v>1674</v>
      </c>
      <c r="E3" s="128" t="s">
        <v>1675</v>
      </c>
      <c r="F3" s="128" t="s">
        <v>1676</v>
      </c>
      <c r="G3" s="128" t="s">
        <v>1677</v>
      </c>
      <c r="H3" s="128" t="s">
        <v>1678</v>
      </c>
      <c r="I3" s="130">
        <f>IF(COUNTIF(J3:AW3,"&lt;&gt;")=0,"",SUMPRODUCT(((Recommendations[ImplStatus]="Implemented")+(Recommendations[ImplStatus]="Compensated"))*ISNUMBER(MATCH(Recommendations[Id],J3:AW3,0)))/COUNTIF(J3:AW3,"&lt;&gt;"))</f>
        <v>0</v>
      </c>
      <c r="J3" s="132" t="s">
        <v>48</v>
      </c>
      <c r="K3" s="132" t="s">
        <v>112</v>
      </c>
      <c r="L3" s="132" t="s">
        <v>440</v>
      </c>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1671</v>
      </c>
      <c r="B4" s="125" t="s">
        <v>1679</v>
      </c>
      <c r="C4" s="126" t="s">
        <v>1680</v>
      </c>
      <c r="D4" s="128" t="s">
        <v>1681</v>
      </c>
      <c r="E4" s="128" t="s">
        <v>1682</v>
      </c>
      <c r="F4" s="128" t="s">
        <v>1683</v>
      </c>
      <c r="G4" s="128" t="s">
        <v>1684</v>
      </c>
      <c r="H4" s="128" t="s">
        <v>1685</v>
      </c>
      <c r="I4" s="130">
        <f>IF(COUNTIF(J4:AW4,"&lt;&gt;")=0,"",SUMPRODUCT(((Recommendations[ImplStatus]="Implemented")+(Recommendations[ImplStatus]="Compensated"))*ISNUMBER(MATCH(Recommendations[Id],J4:AW4,0)))/COUNTIF(J4:AW4,"&lt;&gt;"))</f>
        <v>0</v>
      </c>
      <c r="J4" s="132" t="s">
        <v>105</v>
      </c>
      <c r="K4" s="132" t="s">
        <v>317</v>
      </c>
      <c r="L4" s="132" t="s">
        <v>324</v>
      </c>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1671</v>
      </c>
      <c r="B5" s="125" t="s">
        <v>1686</v>
      </c>
      <c r="C5" s="126" t="s">
        <v>1687</v>
      </c>
      <c r="D5" s="128" t="s">
        <v>1688</v>
      </c>
      <c r="E5" s="128" t="s">
        <v>1689</v>
      </c>
      <c r="F5" s="128" t="s">
        <v>1690</v>
      </c>
      <c r="G5" s="128" t="s">
        <v>1691</v>
      </c>
      <c r="H5" s="128" t="s">
        <v>1692</v>
      </c>
      <c r="I5" s="130">
        <f>IF(COUNTIF(J5:AW5,"&lt;&gt;")=0,"",SUMPRODUCT(((Recommendations[ImplStatus]="Implemented")+(Recommendations[ImplStatus]="Compensated"))*ISNUMBER(MATCH(Recommendations[Id],J5:AW5,0)))/COUNTIF(J5:AW5,"&lt;&gt;"))</f>
        <v>0</v>
      </c>
      <c r="J5" s="132" t="s">
        <v>267</v>
      </c>
      <c r="K5" s="132" t="s">
        <v>317</v>
      </c>
      <c r="L5" s="132" t="s">
        <v>324</v>
      </c>
      <c r="M5" s="132" t="s">
        <v>354</v>
      </c>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1671</v>
      </c>
      <c r="B6" s="125" t="s">
        <v>1693</v>
      </c>
      <c r="C6" s="126" t="s">
        <v>1694</v>
      </c>
      <c r="D6" s="128" t="s">
        <v>1695</v>
      </c>
      <c r="E6" s="128" t="s">
        <v>1696</v>
      </c>
      <c r="F6" s="128" t="s">
        <v>1697</v>
      </c>
      <c r="G6" s="128" t="s">
        <v>1698</v>
      </c>
      <c r="H6" s="128" t="s">
        <v>1699</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1671</v>
      </c>
      <c r="B7" s="125" t="s">
        <v>1700</v>
      </c>
      <c r="C7" s="126" t="s">
        <v>1701</v>
      </c>
      <c r="D7" s="128" t="s">
        <v>1702</v>
      </c>
      <c r="E7" s="128" t="s">
        <v>1703</v>
      </c>
      <c r="F7" s="128" t="s">
        <v>1704</v>
      </c>
      <c r="G7" s="128" t="s">
        <v>1705</v>
      </c>
      <c r="H7" s="128" t="s">
        <v>1706</v>
      </c>
      <c r="I7" s="130">
        <f>IF(COUNTIF(J7:AW7,"&lt;&gt;")=0,"",SUMPRODUCT(((Recommendations[ImplStatus]="Implemented")+(Recommendations[ImplStatus]="Compensated"))*ISNUMBER(MATCH(Recommendations[Id],J7:AW7,0)))/COUNTIF(J7:AW7,"&lt;&gt;"))</f>
        <v>0</v>
      </c>
      <c r="J7" s="132" t="s">
        <v>105</v>
      </c>
      <c r="K7" s="132" t="s">
        <v>112</v>
      </c>
      <c r="L7" s="132" t="s">
        <v>440</v>
      </c>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1671</v>
      </c>
      <c r="B8" s="125" t="s">
        <v>1707</v>
      </c>
      <c r="C8" s="126" t="s">
        <v>1708</v>
      </c>
      <c r="D8" s="128" t="s">
        <v>1709</v>
      </c>
      <c r="E8" s="128" t="s">
        <v>1710</v>
      </c>
      <c r="F8" s="128" t="s">
        <v>1711</v>
      </c>
      <c r="G8" s="128" t="s">
        <v>1705</v>
      </c>
      <c r="H8" s="128" t="s">
        <v>1712</v>
      </c>
      <c r="I8" s="130">
        <f>IF(COUNTIF(J8:AW8,"&lt;&gt;")=0,"",SUMPRODUCT(((Recommendations[ImplStatus]="Implemented")+(Recommendations[ImplStatus]="Compensated"))*ISNUMBER(MATCH(Recommendations[Id],J8:AW8,0)))/COUNTIF(J8:AW8,"&lt;&gt;"))</f>
        <v>0</v>
      </c>
      <c r="J8" s="132" t="s">
        <v>18</v>
      </c>
      <c r="K8" s="132" t="s">
        <v>29</v>
      </c>
      <c r="L8" s="132" t="s">
        <v>215</v>
      </c>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1671</v>
      </c>
      <c r="B9" s="125" t="s">
        <v>1713</v>
      </c>
      <c r="C9" s="126" t="s">
        <v>1714</v>
      </c>
      <c r="D9" s="128" t="s">
        <v>1715</v>
      </c>
      <c r="E9" s="128" t="s">
        <v>1716</v>
      </c>
      <c r="F9" s="128" t="s">
        <v>1717</v>
      </c>
      <c r="G9" s="128" t="s">
        <v>1718</v>
      </c>
      <c r="H9" s="128" t="s">
        <v>1719</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1671</v>
      </c>
      <c r="B10" s="125" t="s">
        <v>1720</v>
      </c>
      <c r="C10" s="126" t="s">
        <v>1721</v>
      </c>
      <c r="D10" s="128" t="s">
        <v>1722</v>
      </c>
      <c r="E10" s="128" t="s">
        <v>1723</v>
      </c>
      <c r="F10" s="128" t="s">
        <v>1724</v>
      </c>
      <c r="G10" s="128" t="s">
        <v>1725</v>
      </c>
      <c r="H10" s="128" t="s">
        <v>1726</v>
      </c>
      <c r="I10" s="130">
        <f>IF(COUNTIF(J10:AW10,"&lt;&gt;")=0,"",SUMPRODUCT(((Recommendations[ImplStatus]="Implemented")+(Recommendations[ImplStatus]="Compensated"))*ISNUMBER(MATCH(Recommendations[Id],J10:AW10,0)))/COUNTIF(J10:AW10,"&lt;&gt;"))</f>
        <v>0</v>
      </c>
      <c r="J10" s="132" t="s">
        <v>99</v>
      </c>
      <c r="K10" s="132" t="s">
        <v>220</v>
      </c>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1671</v>
      </c>
      <c r="B11" s="125" t="s">
        <v>1727</v>
      </c>
      <c r="C11" s="126" t="s">
        <v>1728</v>
      </c>
      <c r="D11" s="128" t="s">
        <v>1729</v>
      </c>
      <c r="E11" s="128" t="s">
        <v>1730</v>
      </c>
      <c r="F11" s="128" t="s">
        <v>1731</v>
      </c>
      <c r="G11" s="128" t="s">
        <v>1732</v>
      </c>
      <c r="H11" s="128" t="s">
        <v>1733</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1671</v>
      </c>
      <c r="B12" s="125" t="s">
        <v>1734</v>
      </c>
      <c r="C12" s="126" t="s">
        <v>1735</v>
      </c>
      <c r="D12" s="128" t="s">
        <v>1736</v>
      </c>
      <c r="E12" s="128" t="s">
        <v>1737</v>
      </c>
      <c r="F12" s="128" t="s">
        <v>1738</v>
      </c>
      <c r="G12" s="128" t="s">
        <v>1725</v>
      </c>
      <c r="H12" s="128" t="s">
        <v>1739</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1671</v>
      </c>
      <c r="B13" s="125" t="s">
        <v>1740</v>
      </c>
      <c r="C13" s="126" t="s">
        <v>1741</v>
      </c>
      <c r="D13" s="128" t="s">
        <v>1742</v>
      </c>
      <c r="E13" s="128" t="s">
        <v>1743</v>
      </c>
      <c r="F13" s="128" t="s">
        <v>1744</v>
      </c>
      <c r="G13" s="128" t="s">
        <v>1725</v>
      </c>
      <c r="H13" s="128" t="s">
        <v>1745</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1671</v>
      </c>
      <c r="B14" s="125" t="s">
        <v>1746</v>
      </c>
      <c r="C14" s="126" t="s">
        <v>1747</v>
      </c>
      <c r="D14" s="128" t="s">
        <v>1748</v>
      </c>
      <c r="E14" s="128" t="s">
        <v>1749</v>
      </c>
      <c r="F14" s="128" t="s">
        <v>1750</v>
      </c>
      <c r="G14" s="128" t="s">
        <v>1751</v>
      </c>
      <c r="H14" s="128" t="s">
        <v>1752</v>
      </c>
      <c r="I14" s="130">
        <f>IF(COUNTIF(J14:AW14,"&lt;&gt;")=0,"",SUMPRODUCT(((Recommendations[ImplStatus]="Implemented")+(Recommendations[ImplStatus]="Compensated"))*ISNUMBER(MATCH(Recommendations[Id],J14:AW14,0)))/COUNTIF(J14:AW14,"&lt;&gt;"))</f>
        <v>0</v>
      </c>
      <c r="J14" s="132" t="s">
        <v>253</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1671</v>
      </c>
      <c r="B15" s="125" t="s">
        <v>1753</v>
      </c>
      <c r="C15" s="126" t="s">
        <v>1754</v>
      </c>
      <c r="D15" s="128" t="s">
        <v>1755</v>
      </c>
      <c r="E15" s="128" t="s">
        <v>1756</v>
      </c>
      <c r="F15" s="128" t="s">
        <v>1757</v>
      </c>
      <c r="G15" s="128" t="s">
        <v>1758</v>
      </c>
      <c r="H15" s="128" t="s">
        <v>1759</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1671</v>
      </c>
      <c r="B16" s="125" t="s">
        <v>1760</v>
      </c>
      <c r="C16" s="126" t="s">
        <v>1761</v>
      </c>
      <c r="D16" s="128" t="s">
        <v>1762</v>
      </c>
      <c r="E16" s="128" t="s">
        <v>1763</v>
      </c>
      <c r="F16" s="128" t="s">
        <v>1764</v>
      </c>
      <c r="G16" s="128" t="s">
        <v>1765</v>
      </c>
      <c r="H16" s="128" t="s">
        <v>1766</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1671</v>
      </c>
      <c r="B17" s="125" t="s">
        <v>1767</v>
      </c>
      <c r="C17" s="126" t="s">
        <v>1768</v>
      </c>
      <c r="D17" s="128" t="s">
        <v>1769</v>
      </c>
      <c r="E17" s="128" t="s">
        <v>1770</v>
      </c>
      <c r="F17" s="128" t="s">
        <v>1771</v>
      </c>
      <c r="G17" s="128" t="s">
        <v>1772</v>
      </c>
      <c r="H17" s="128" t="s">
        <v>1773</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1671</v>
      </c>
      <c r="B18" s="125" t="s">
        <v>1774</v>
      </c>
      <c r="C18" s="126" t="s">
        <v>1775</v>
      </c>
      <c r="D18" s="128" t="s">
        <v>1776</v>
      </c>
      <c r="E18" s="128" t="s">
        <v>1777</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1778</v>
      </c>
      <c r="B19" s="124"/>
      <c r="C19" s="123" t="s">
        <v>1779</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1778</v>
      </c>
      <c r="B20" s="125" t="s">
        <v>1780</v>
      </c>
      <c r="C20" s="126" t="s">
        <v>1781</v>
      </c>
      <c r="D20" s="128" t="s">
        <v>1782</v>
      </c>
      <c r="E20" s="128" t="s">
        <v>1783</v>
      </c>
      <c r="F20" s="128" t="s">
        <v>1784</v>
      </c>
      <c r="G20" s="128" t="s">
        <v>1785</v>
      </c>
      <c r="H20" s="128" t="s">
        <v>1786</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1778</v>
      </c>
      <c r="B21" s="125" t="s">
        <v>1787</v>
      </c>
      <c r="C21" s="126" t="s">
        <v>1788</v>
      </c>
      <c r="D21" s="128" t="s">
        <v>1789</v>
      </c>
      <c r="E21" s="128" t="s">
        <v>1790</v>
      </c>
      <c r="F21" s="128" t="s">
        <v>1791</v>
      </c>
      <c r="G21" s="128" t="s">
        <v>1792</v>
      </c>
      <c r="H21" s="128" t="s">
        <v>1793</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1794</v>
      </c>
      <c r="B22" s="124"/>
      <c r="C22" s="123" t="s">
        <v>1795</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1794</v>
      </c>
      <c r="B23" s="125" t="s">
        <v>1796</v>
      </c>
      <c r="C23" s="126" t="s">
        <v>1797</v>
      </c>
      <c r="D23" s="128" t="s">
        <v>1798</v>
      </c>
      <c r="E23" s="128" t="s">
        <v>1799</v>
      </c>
      <c r="F23" s="128" t="s">
        <v>1800</v>
      </c>
      <c r="G23" s="128" t="s">
        <v>1801</v>
      </c>
      <c r="H23" s="128" t="s">
        <v>1802</v>
      </c>
      <c r="I23" s="130">
        <f>IF(COUNTIF(J23:AW23,"&lt;&gt;")=0,"",SUMPRODUCT(((Recommendations[ImplStatus]="Implemented")+(Recommendations[ImplStatus]="Compensated"))*ISNUMBER(MATCH(Recommendations[Id],J23:AW23,0)))/COUNTIF(J23:AW23,"&lt;&gt;"))</f>
        <v>0</v>
      </c>
      <c r="J23" s="132" t="s">
        <v>119</v>
      </c>
      <c r="K23" s="132" t="s">
        <v>132</v>
      </c>
      <c r="L23" s="132" t="s">
        <v>139</v>
      </c>
      <c r="M23" s="132" t="s">
        <v>145</v>
      </c>
      <c r="N23" s="132" t="s">
        <v>150</v>
      </c>
      <c r="O23" s="132" t="s">
        <v>157</v>
      </c>
      <c r="P23" s="132" t="s">
        <v>163</v>
      </c>
      <c r="Q23" s="132" t="s">
        <v>168</v>
      </c>
      <c r="R23" s="132" t="s">
        <v>240</v>
      </c>
      <c r="S23" s="132" t="s">
        <v>260</v>
      </c>
      <c r="T23" s="132" t="s">
        <v>330</v>
      </c>
      <c r="U23" s="132" t="s">
        <v>386</v>
      </c>
      <c r="V23" s="132" t="s">
        <v>393</v>
      </c>
      <c r="W23" s="132" t="s">
        <v>411</v>
      </c>
      <c r="X23" s="132" t="s">
        <v>417</v>
      </c>
      <c r="Y23" s="132" t="s">
        <v>422</v>
      </c>
      <c r="Z23" s="132" t="s">
        <v>428</v>
      </c>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1794</v>
      </c>
      <c r="B24" s="125" t="s">
        <v>1803</v>
      </c>
      <c r="C24" s="126" t="s">
        <v>1804</v>
      </c>
      <c r="D24" s="128" t="s">
        <v>1805</v>
      </c>
      <c r="E24" s="128" t="s">
        <v>1806</v>
      </c>
      <c r="F24" s="128" t="s">
        <v>1807</v>
      </c>
      <c r="G24" s="128" t="s">
        <v>1808</v>
      </c>
      <c r="H24" s="128" t="s">
        <v>1809</v>
      </c>
      <c r="I24" s="130">
        <f>IF(COUNTIF(J24:AW24,"&lt;&gt;")=0,"",SUMPRODUCT(((Recommendations[ImplStatus]="Implemented")+(Recommendations[ImplStatus]="Compensated"))*ISNUMBER(MATCH(Recommendations[Id],J24:AW24,0)))/COUNTIF(J24:AW24,"&lt;&gt;"))</f>
        <v>0</v>
      </c>
      <c r="J24" s="132" t="s">
        <v>119</v>
      </c>
      <c r="K24" s="132" t="s">
        <v>173</v>
      </c>
      <c r="L24" s="132" t="s">
        <v>511</v>
      </c>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1794</v>
      </c>
      <c r="B25" s="125" t="s">
        <v>1810</v>
      </c>
      <c r="C25" s="126" t="s">
        <v>1811</v>
      </c>
      <c r="D25" s="128" t="s">
        <v>1812</v>
      </c>
      <c r="E25" s="128" t="s">
        <v>1813</v>
      </c>
      <c r="F25" s="128" t="s">
        <v>1814</v>
      </c>
      <c r="G25" s="128" t="s">
        <v>1815</v>
      </c>
      <c r="H25" s="128" t="s">
        <v>1816</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1794</v>
      </c>
      <c r="B26" s="125" t="s">
        <v>1817</v>
      </c>
      <c r="C26" s="126" t="s">
        <v>1818</v>
      </c>
      <c r="D26" s="128" t="s">
        <v>1819</v>
      </c>
      <c r="E26" s="128" t="s">
        <v>1820</v>
      </c>
      <c r="F26" s="128" t="s">
        <v>1821</v>
      </c>
      <c r="G26" s="128" t="s">
        <v>1808</v>
      </c>
      <c r="H26" s="128" t="s">
        <v>1822</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1794</v>
      </c>
      <c r="B27" s="125" t="s">
        <v>1823</v>
      </c>
      <c r="C27" s="126" t="s">
        <v>1824</v>
      </c>
      <c r="D27" s="128" t="s">
        <v>1825</v>
      </c>
      <c r="E27" s="128" t="s">
        <v>1826</v>
      </c>
      <c r="F27" s="128" t="s">
        <v>1827</v>
      </c>
      <c r="G27" s="128" t="s">
        <v>1828</v>
      </c>
      <c r="H27" s="128" t="s">
        <v>1829</v>
      </c>
      <c r="I27" s="130">
        <f>IF(COUNTIF(J27:AW27,"&lt;&gt;")=0,"",SUMPRODUCT(((Recommendations[ImplStatus]="Implemented")+(Recommendations[ImplStatus]="Compensated"))*ISNUMBER(MATCH(Recommendations[Id],J27:AW27,0)))/COUNTIF(J27:AW27,"&lt;&gt;"))</f>
        <v>0</v>
      </c>
      <c r="J27" s="132" t="s">
        <v>132</v>
      </c>
      <c r="K27" s="132" t="s">
        <v>173</v>
      </c>
      <c r="L27" s="132" t="s">
        <v>179</v>
      </c>
      <c r="M27" s="132" t="s">
        <v>184</v>
      </c>
      <c r="N27" s="132" t="s">
        <v>190</v>
      </c>
      <c r="O27" s="132" t="s">
        <v>195</v>
      </c>
      <c r="P27" s="132" t="s">
        <v>200</v>
      </c>
      <c r="Q27" s="132" t="s">
        <v>205</v>
      </c>
      <c r="R27" s="132" t="s">
        <v>210</v>
      </c>
      <c r="S27" s="132" t="s">
        <v>215</v>
      </c>
      <c r="T27" s="132" t="s">
        <v>220</v>
      </c>
      <c r="U27" s="132" t="s">
        <v>225</v>
      </c>
      <c r="V27" s="132" t="s">
        <v>230</v>
      </c>
      <c r="W27" s="132" t="s">
        <v>235</v>
      </c>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1794</v>
      </c>
      <c r="B28" s="125" t="s">
        <v>1830</v>
      </c>
      <c r="C28" s="126" t="s">
        <v>1831</v>
      </c>
      <c r="D28" s="128" t="s">
        <v>1832</v>
      </c>
      <c r="E28" s="128" t="s">
        <v>1833</v>
      </c>
      <c r="F28" s="128" t="s">
        <v>1834</v>
      </c>
      <c r="G28" s="128" t="s">
        <v>1835</v>
      </c>
      <c r="H28" s="128" t="s">
        <v>1836</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1794</v>
      </c>
      <c r="B29" s="125" t="s">
        <v>1837</v>
      </c>
      <c r="C29" s="126" t="s">
        <v>1838</v>
      </c>
      <c r="D29" s="128" t="s">
        <v>1839</v>
      </c>
      <c r="E29" s="128" t="s">
        <v>1840</v>
      </c>
      <c r="F29" s="128" t="s">
        <v>1841</v>
      </c>
      <c r="G29" s="128" t="s">
        <v>1725</v>
      </c>
      <c r="H29" s="128" t="s">
        <v>1842</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1794</v>
      </c>
      <c r="B30" s="125" t="s">
        <v>1843</v>
      </c>
      <c r="C30" s="126" t="s">
        <v>1844</v>
      </c>
      <c r="D30" s="128" t="s">
        <v>1845</v>
      </c>
      <c r="E30" s="128" t="s">
        <v>1846</v>
      </c>
      <c r="F30" s="128" t="s">
        <v>1847</v>
      </c>
      <c r="G30" s="128" t="s">
        <v>1808</v>
      </c>
      <c r="H30" s="128" t="s">
        <v>1848</v>
      </c>
      <c r="I30" s="130">
        <f>IF(COUNTIF(J30:AW30,"&lt;&gt;")=0,"",SUMPRODUCT(((Recommendations[ImplStatus]="Implemented")+(Recommendations[ImplStatus]="Compensated"))*ISNUMBER(MATCH(Recommendations[Id],J30:AW30,0)))/COUNTIF(J30:AW30,"&lt;&gt;"))</f>
        <v>0</v>
      </c>
      <c r="J30" s="132" t="s">
        <v>126</v>
      </c>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1849</v>
      </c>
      <c r="B31" s="124"/>
      <c r="C31" s="123" t="s">
        <v>1850</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1849</v>
      </c>
      <c r="B32" s="125" t="s">
        <v>1851</v>
      </c>
      <c r="C32" s="126" t="s">
        <v>1852</v>
      </c>
      <c r="D32" s="128" t="s">
        <v>1853</v>
      </c>
      <c r="E32" s="128" t="s">
        <v>1854</v>
      </c>
      <c r="F32" s="128" t="s">
        <v>1855</v>
      </c>
      <c r="G32" s="128" t="s">
        <v>1856</v>
      </c>
      <c r="H32" s="128" t="s">
        <v>1857</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1849</v>
      </c>
      <c r="B33" s="125" t="s">
        <v>1858</v>
      </c>
      <c r="C33" s="126" t="s">
        <v>1859</v>
      </c>
      <c r="D33" s="128" t="s">
        <v>1860</v>
      </c>
      <c r="E33" s="128" t="s">
        <v>1861</v>
      </c>
      <c r="F33" s="128" t="s">
        <v>1862</v>
      </c>
      <c r="G33" s="128" t="s">
        <v>1863</v>
      </c>
      <c r="H33" s="128" t="s">
        <v>1864</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1849</v>
      </c>
      <c r="B34" s="125" t="s">
        <v>1865</v>
      </c>
      <c r="C34" s="126" t="s">
        <v>1866</v>
      </c>
      <c r="D34" s="128" t="s">
        <v>1867</v>
      </c>
      <c r="E34" s="128" t="s">
        <v>1868</v>
      </c>
      <c r="F34" s="128" t="s">
        <v>1869</v>
      </c>
      <c r="G34" s="128" t="s">
        <v>1870</v>
      </c>
      <c r="H34" s="128" t="s">
        <v>1871</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1849</v>
      </c>
      <c r="B35" s="125" t="s">
        <v>1872</v>
      </c>
      <c r="C35" s="126" t="s">
        <v>1873</v>
      </c>
      <c r="D35" s="128" t="s">
        <v>1874</v>
      </c>
      <c r="E35" s="128" t="s">
        <v>1875</v>
      </c>
      <c r="F35" s="128" t="s">
        <v>1876</v>
      </c>
      <c r="G35" s="128" t="s">
        <v>1877</v>
      </c>
      <c r="H35" s="128" t="s">
        <v>1878</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1849</v>
      </c>
      <c r="B36" s="125" t="s">
        <v>1879</v>
      </c>
      <c r="C36" s="126" t="s">
        <v>1880</v>
      </c>
      <c r="D36" s="128" t="s">
        <v>1881</v>
      </c>
      <c r="E36" s="128" t="s">
        <v>1882</v>
      </c>
      <c r="F36" s="128" t="s">
        <v>1883</v>
      </c>
      <c r="G36" s="128" t="s">
        <v>1884</v>
      </c>
      <c r="H36" s="128" t="s">
        <v>1885</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1849</v>
      </c>
      <c r="B37" s="125" t="s">
        <v>1886</v>
      </c>
      <c r="C37" s="126" t="s">
        <v>1887</v>
      </c>
      <c r="D37" s="128" t="s">
        <v>1888</v>
      </c>
      <c r="E37" s="128" t="s">
        <v>1889</v>
      </c>
      <c r="F37" s="128" t="s">
        <v>1890</v>
      </c>
      <c r="G37" s="128" t="s">
        <v>1891</v>
      </c>
      <c r="H37" s="128" t="s">
        <v>1892</v>
      </c>
      <c r="I37" s="130">
        <f>IF(COUNTIF(J37:AW37,"&lt;&gt;")=0,"",SUMPRODUCT(((Recommendations[ImplStatus]="Implemented")+(Recommendations[ImplStatus]="Compensated"))*ISNUMBER(MATCH(Recommendations[Id],J37:AW37,0)))/COUNTIF(J37:AW37,"&lt;&gt;"))</f>
        <v>0</v>
      </c>
      <c r="J37" s="132" t="s">
        <v>452</v>
      </c>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1849</v>
      </c>
      <c r="B38" s="125" t="s">
        <v>1893</v>
      </c>
      <c r="C38" s="126" t="s">
        <v>1894</v>
      </c>
      <c r="D38" s="128" t="s">
        <v>1895</v>
      </c>
      <c r="E38" s="128" t="s">
        <v>1896</v>
      </c>
      <c r="F38" s="128" t="s">
        <v>1897</v>
      </c>
      <c r="G38" s="128" t="s">
        <v>1898</v>
      </c>
      <c r="H38" s="128" t="s">
        <v>1899</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1849</v>
      </c>
      <c r="B39" s="125" t="s">
        <v>1900</v>
      </c>
      <c r="C39" s="126" t="s">
        <v>1901</v>
      </c>
      <c r="D39" s="128" t="s">
        <v>1902</v>
      </c>
      <c r="E39" s="128" t="s">
        <v>1903</v>
      </c>
      <c r="F39" s="128" t="s">
        <v>1904</v>
      </c>
      <c r="G39" s="128" t="s">
        <v>1905</v>
      </c>
      <c r="H39" s="128" t="s">
        <v>1906</v>
      </c>
      <c r="I39" s="130">
        <f>IF(COUNTIF(J39:AW39,"&lt;&gt;")=0,"",SUMPRODUCT(((Recommendations[ImplStatus]="Implemented")+(Recommendations[ImplStatus]="Compensated"))*ISNUMBER(MATCH(Recommendations[Id],J39:AW39,0)))/COUNTIF(J39:AW39,"&lt;&gt;"))</f>
        <v>0</v>
      </c>
      <c r="J39" s="132" t="s">
        <v>522</v>
      </c>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1849</v>
      </c>
      <c r="B40" s="125" t="s">
        <v>1907</v>
      </c>
      <c r="C40" s="126" t="s">
        <v>1908</v>
      </c>
      <c r="D40" s="128" t="s">
        <v>1909</v>
      </c>
      <c r="E40" s="128" t="s">
        <v>1910</v>
      </c>
      <c r="F40" s="128" t="s">
        <v>1911</v>
      </c>
      <c r="G40" s="128" t="s">
        <v>1912</v>
      </c>
      <c r="H40" s="128" t="s">
        <v>1913</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1849</v>
      </c>
      <c r="B41" s="125" t="s">
        <v>1914</v>
      </c>
      <c r="C41" s="126" t="s">
        <v>1915</v>
      </c>
      <c r="D41" s="128" t="s">
        <v>1916</v>
      </c>
      <c r="E41" s="128" t="s">
        <v>1917</v>
      </c>
      <c r="F41" s="128" t="s">
        <v>1918</v>
      </c>
      <c r="G41" s="128" t="s">
        <v>1856</v>
      </c>
      <c r="H41" s="128" t="s">
        <v>1919</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1920</v>
      </c>
      <c r="B42" s="124"/>
      <c r="C42" s="123" t="s">
        <v>1921</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1920</v>
      </c>
      <c r="B43" s="125" t="s">
        <v>1922</v>
      </c>
      <c r="C43" s="126" t="s">
        <v>1923</v>
      </c>
      <c r="D43" s="128" t="s">
        <v>1924</v>
      </c>
      <c r="E43" s="128" t="s">
        <v>1925</v>
      </c>
      <c r="F43" s="128" t="s">
        <v>1926</v>
      </c>
      <c r="G43" s="128" t="s">
        <v>1927</v>
      </c>
      <c r="H43" s="128" t="s">
        <v>1928</v>
      </c>
      <c r="I43" s="130">
        <f>IF(COUNTIF(J43:AW43,"&lt;&gt;")=0,"",SUMPRODUCT(((Recommendations[ImplStatus]="Implemented")+(Recommendations[ImplStatus]="Compensated"))*ISNUMBER(MATCH(Recommendations[Id],J43:AW43,0)))/COUNTIF(J43:AW43,"&lt;&gt;"))</f>
        <v>0</v>
      </c>
      <c r="J43" s="132" t="s">
        <v>458</v>
      </c>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1920</v>
      </c>
      <c r="B44" s="125" t="s">
        <v>1929</v>
      </c>
      <c r="C44" s="126" t="s">
        <v>1930</v>
      </c>
      <c r="D44" s="128" t="s">
        <v>1931</v>
      </c>
      <c r="E44" s="128" t="s">
        <v>1932</v>
      </c>
      <c r="F44" s="128" t="s">
        <v>1933</v>
      </c>
      <c r="G44" s="128" t="s">
        <v>1934</v>
      </c>
      <c r="H44" s="128" t="s">
        <v>1935</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1920</v>
      </c>
      <c r="B45" s="125" t="s">
        <v>1936</v>
      </c>
      <c r="C45" s="126" t="s">
        <v>1937</v>
      </c>
      <c r="D45" s="128" t="s">
        <v>1938</v>
      </c>
      <c r="E45" s="128" t="s">
        <v>1939</v>
      </c>
      <c r="F45" s="128" t="s">
        <v>1940</v>
      </c>
      <c r="G45" s="128" t="s">
        <v>1941</v>
      </c>
      <c r="H45" s="128" t="s">
        <v>1942</v>
      </c>
      <c r="I45" s="130">
        <f>IF(COUNTIF(J45:AW45,"&lt;&gt;")=0,"",SUMPRODUCT(((Recommendations[ImplStatus]="Implemented")+(Recommendations[ImplStatus]="Compensated"))*ISNUMBER(MATCH(Recommendations[Id],J45:AW45,0)))/COUNTIF(J45:AW45,"&lt;&gt;"))</f>
        <v>0</v>
      </c>
      <c r="J45" s="132" t="s">
        <v>36</v>
      </c>
      <c r="K45" s="132" t="s">
        <v>41</v>
      </c>
      <c r="L45" s="132" t="s">
        <v>210</v>
      </c>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1920</v>
      </c>
      <c r="B46" s="125" t="s">
        <v>1943</v>
      </c>
      <c r="C46" s="126" t="s">
        <v>1944</v>
      </c>
      <c r="D46" s="128" t="s">
        <v>1945</v>
      </c>
      <c r="E46" s="128" t="s">
        <v>1946</v>
      </c>
      <c r="F46" s="128" t="s">
        <v>1947</v>
      </c>
      <c r="G46" s="128" t="s">
        <v>1941</v>
      </c>
      <c r="H46" s="128" t="s">
        <v>1948</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1920</v>
      </c>
      <c r="B47" s="125" t="s">
        <v>1949</v>
      </c>
      <c r="C47" s="126" t="s">
        <v>1950</v>
      </c>
      <c r="D47" s="128" t="s">
        <v>1951</v>
      </c>
      <c r="E47" s="128" t="s">
        <v>1952</v>
      </c>
      <c r="F47" s="128" t="s">
        <v>1953</v>
      </c>
      <c r="G47" s="128" t="s">
        <v>1954</v>
      </c>
      <c r="H47" s="128" t="s">
        <v>1955</v>
      </c>
      <c r="I47" s="130">
        <f>IF(COUNTIF(J47:AW47,"&lt;&gt;")=0,"",SUMPRODUCT(((Recommendations[ImplStatus]="Implemented")+(Recommendations[ImplStatus]="Compensated"))*ISNUMBER(MATCH(Recommendations[Id],J47:AW47,0)))/COUNTIF(J47:AW47,"&lt;&gt;"))</f>
        <v>0</v>
      </c>
      <c r="J47" s="132" t="s">
        <v>342</v>
      </c>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1920</v>
      </c>
      <c r="B48" s="125" t="s">
        <v>1956</v>
      </c>
      <c r="C48" s="126" t="s">
        <v>1957</v>
      </c>
      <c r="D48" s="128" t="s">
        <v>1958</v>
      </c>
      <c r="E48" s="128" t="s">
        <v>1959</v>
      </c>
      <c r="F48" s="128" t="s">
        <v>1960</v>
      </c>
      <c r="G48" s="128" t="s">
        <v>1961</v>
      </c>
      <c r="H48" s="128" t="s">
        <v>1962</v>
      </c>
      <c r="I48" s="130">
        <f>IF(COUNTIF(J48:AW48,"&lt;&gt;")=0,"",SUMPRODUCT(((Recommendations[ImplStatus]="Implemented")+(Recommendations[ImplStatus]="Compensated"))*ISNUMBER(MATCH(Recommendations[Id],J48:AW48,0)))/COUNTIF(J48:AW48,"&lt;&gt;"))</f>
        <v>0</v>
      </c>
      <c r="J48" s="132" t="s">
        <v>59</v>
      </c>
      <c r="K48" s="132" t="s">
        <v>65</v>
      </c>
      <c r="L48" s="132" t="s">
        <v>71</v>
      </c>
      <c r="M48" s="132" t="s">
        <v>76</v>
      </c>
      <c r="N48" s="132" t="s">
        <v>81</v>
      </c>
      <c r="O48" s="132" t="s">
        <v>87</v>
      </c>
      <c r="P48" s="132" t="s">
        <v>93</v>
      </c>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1920</v>
      </c>
      <c r="B49" s="125" t="s">
        <v>1963</v>
      </c>
      <c r="C49" s="126" t="s">
        <v>1964</v>
      </c>
      <c r="D49" s="128" t="s">
        <v>1965</v>
      </c>
      <c r="E49" s="128" t="s">
        <v>1966</v>
      </c>
      <c r="F49" s="128" t="s">
        <v>1967</v>
      </c>
      <c r="G49" s="128" t="s">
        <v>1725</v>
      </c>
      <c r="H49" s="128" t="s">
        <v>1968</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1920</v>
      </c>
      <c r="B50" s="125" t="s">
        <v>1969</v>
      </c>
      <c r="C50" s="126" t="s">
        <v>1970</v>
      </c>
      <c r="D50" s="128" t="s">
        <v>1971</v>
      </c>
      <c r="E50" s="128" t="s">
        <v>1972</v>
      </c>
      <c r="F50" s="128" t="s">
        <v>1973</v>
      </c>
      <c r="G50" s="128" t="s">
        <v>1974</v>
      </c>
      <c r="H50" s="128" t="s">
        <v>1975</v>
      </c>
      <c r="I50" s="130">
        <f>IF(COUNTIF(J50:AW50,"&lt;&gt;")=0,"",SUMPRODUCT(((Recommendations[ImplStatus]="Implemented")+(Recommendations[ImplStatus]="Compensated"))*ISNUMBER(MATCH(Recommendations[Id],J50:AW50,0)))/COUNTIF(J50:AW50,"&lt;&gt;"))</f>
        <v>0</v>
      </c>
      <c r="J50" s="132" t="s">
        <v>54</v>
      </c>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1976</v>
      </c>
      <c r="B51" s="124"/>
      <c r="C51" s="123" t="s">
        <v>1977</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1976</v>
      </c>
      <c r="B52" s="125" t="s">
        <v>1978</v>
      </c>
      <c r="C52" s="126" t="s">
        <v>1979</v>
      </c>
      <c r="D52" s="128" t="s">
        <v>1980</v>
      </c>
      <c r="E52" s="128" t="s">
        <v>1981</v>
      </c>
      <c r="F52" s="128" t="s">
        <v>1982</v>
      </c>
      <c r="G52" s="128" t="s">
        <v>1983</v>
      </c>
      <c r="H52" s="128" t="s">
        <v>1984</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1976</v>
      </c>
      <c r="B53" s="125" t="s">
        <v>1985</v>
      </c>
      <c r="C53" s="126" t="s">
        <v>1986</v>
      </c>
      <c r="D53" s="128" t="s">
        <v>1987</v>
      </c>
      <c r="E53" s="128" t="s">
        <v>1988</v>
      </c>
      <c r="F53" s="128" t="s">
        <v>1989</v>
      </c>
      <c r="G53" s="128" t="s">
        <v>1990</v>
      </c>
      <c r="H53" s="128" t="s">
        <v>1991</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1976</v>
      </c>
      <c r="B54" s="125" t="s">
        <v>1992</v>
      </c>
      <c r="C54" s="126" t="s">
        <v>1993</v>
      </c>
      <c r="D54" s="128" t="s">
        <v>1994</v>
      </c>
      <c r="E54" s="128" t="s">
        <v>1995</v>
      </c>
      <c r="F54" s="128" t="s">
        <v>1996</v>
      </c>
      <c r="G54" s="128" t="s">
        <v>1997</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1976</v>
      </c>
      <c r="B55" s="125" t="s">
        <v>1998</v>
      </c>
      <c r="C55" s="126" t="s">
        <v>1999</v>
      </c>
      <c r="D55" s="128" t="s">
        <v>2000</v>
      </c>
      <c r="E55" s="128" t="s">
        <v>2001</v>
      </c>
      <c r="F55" s="128" t="s">
        <v>2002</v>
      </c>
      <c r="G55" s="128" t="s">
        <v>2003</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1976</v>
      </c>
      <c r="B56" s="125" t="s">
        <v>2004</v>
      </c>
      <c r="C56" s="126" t="s">
        <v>2005</v>
      </c>
      <c r="D56" s="128" t="s">
        <v>2006</v>
      </c>
      <c r="E56" s="128" t="s">
        <v>2007</v>
      </c>
      <c r="F56" s="128" t="s">
        <v>2008</v>
      </c>
      <c r="G56" s="128" t="s">
        <v>2009</v>
      </c>
      <c r="H56" s="128" t="s">
        <v>2010</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2011</v>
      </c>
      <c r="B57" s="124"/>
      <c r="C57" s="123" t="s">
        <v>2012</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2011</v>
      </c>
      <c r="B58" s="125" t="s">
        <v>2013</v>
      </c>
      <c r="C58" s="126" t="s">
        <v>2014</v>
      </c>
      <c r="D58" s="128" t="s">
        <v>2015</v>
      </c>
      <c r="E58" s="128" t="s">
        <v>2016</v>
      </c>
      <c r="F58" s="128" t="s">
        <v>2017</v>
      </c>
      <c r="G58" s="128" t="s">
        <v>2018</v>
      </c>
      <c r="H58" s="128" t="s">
        <v>2019</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2011</v>
      </c>
      <c r="B59" s="125" t="s">
        <v>2020</v>
      </c>
      <c r="C59" s="126" t="s">
        <v>2021</v>
      </c>
      <c r="D59" s="128" t="s">
        <v>2022</v>
      </c>
      <c r="E59" s="128" t="s">
        <v>2023</v>
      </c>
      <c r="F59" s="128" t="s">
        <v>2024</v>
      </c>
      <c r="G59" s="128" t="s">
        <v>2025</v>
      </c>
      <c r="H59" s="128" t="s">
        <v>2026</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2011</v>
      </c>
      <c r="B60" s="125" t="s">
        <v>2027</v>
      </c>
      <c r="C60" s="126" t="s">
        <v>2028</v>
      </c>
      <c r="D60" s="128" t="s">
        <v>2029</v>
      </c>
      <c r="E60" s="128" t="s">
        <v>2030</v>
      </c>
      <c r="F60" s="128" t="s">
        <v>2031</v>
      </c>
      <c r="G60" s="128" t="s">
        <v>2032</v>
      </c>
      <c r="H60" s="128" t="s">
        <v>2033</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2034</v>
      </c>
      <c r="B61" s="124"/>
      <c r="C61" s="123" t="s">
        <v>2035</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2034</v>
      </c>
      <c r="B62" s="125" t="s">
        <v>2036</v>
      </c>
      <c r="C62" s="126" t="s">
        <v>2037</v>
      </c>
      <c r="D62" s="128" t="s">
        <v>2038</v>
      </c>
      <c r="E62" s="128" t="s">
        <v>2039</v>
      </c>
      <c r="F62" s="128" t="s">
        <v>2040</v>
      </c>
      <c r="G62" s="128" t="s">
        <v>2041</v>
      </c>
      <c r="H62" s="128" t="s">
        <v>2042</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2034</v>
      </c>
      <c r="B63" s="125" t="s">
        <v>2043</v>
      </c>
      <c r="C63" s="126" t="s">
        <v>2044</v>
      </c>
      <c r="D63" s="128" t="s">
        <v>2045</v>
      </c>
      <c r="E63" s="128" t="s">
        <v>2046</v>
      </c>
      <c r="F63" s="128" t="s">
        <v>2047</v>
      </c>
      <c r="G63" s="128" t="s">
        <v>2048</v>
      </c>
      <c r="H63" s="128" t="s">
        <v>2049</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2034</v>
      </c>
      <c r="B64" s="125" t="s">
        <v>2050</v>
      </c>
      <c r="C64" s="126" t="s">
        <v>2051</v>
      </c>
      <c r="D64" s="128" t="s">
        <v>2052</v>
      </c>
      <c r="E64" s="128" t="s">
        <v>2053</v>
      </c>
      <c r="F64" s="128" t="s">
        <v>2054</v>
      </c>
      <c r="G64" s="128" t="s">
        <v>2055</v>
      </c>
      <c r="H64" s="128" t="s">
        <v>2056</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2034</v>
      </c>
      <c r="B65" s="125" t="s">
        <v>2057</v>
      </c>
      <c r="C65" s="126" t="s">
        <v>2058</v>
      </c>
      <c r="D65" s="128" t="s">
        <v>2059</v>
      </c>
      <c r="E65" s="128" t="s">
        <v>2060</v>
      </c>
      <c r="F65" s="128" t="s">
        <v>2061</v>
      </c>
      <c r="G65" s="128" t="s">
        <v>2062</v>
      </c>
      <c r="H65" s="128" t="s">
        <v>2063</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2034</v>
      </c>
      <c r="B66" s="125" t="s">
        <v>2064</v>
      </c>
      <c r="C66" s="126" t="s">
        <v>2065</v>
      </c>
      <c r="D66" s="128" t="s">
        <v>2066</v>
      </c>
      <c r="E66" s="128" t="s">
        <v>2067</v>
      </c>
      <c r="F66" s="128" t="s">
        <v>2068</v>
      </c>
      <c r="G66" s="128" t="s">
        <v>2069</v>
      </c>
      <c r="H66" s="128" t="s">
        <v>2070</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2034</v>
      </c>
      <c r="B67" s="125" t="s">
        <v>2071</v>
      </c>
      <c r="C67" s="126" t="s">
        <v>2072</v>
      </c>
      <c r="D67" s="128" t="s">
        <v>2073</v>
      </c>
      <c r="E67" s="128" t="s">
        <v>2074</v>
      </c>
      <c r="F67" s="128" t="s">
        <v>2075</v>
      </c>
      <c r="G67" s="128" t="s">
        <v>2076</v>
      </c>
      <c r="H67" s="128" t="s">
        <v>2077</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2034</v>
      </c>
      <c r="B68" s="125" t="s">
        <v>2078</v>
      </c>
      <c r="C68" s="126" t="s">
        <v>2079</v>
      </c>
      <c r="D68" s="128" t="s">
        <v>2080</v>
      </c>
      <c r="E68" s="128" t="s">
        <v>2081</v>
      </c>
      <c r="F68" s="128" t="s">
        <v>2082</v>
      </c>
      <c r="G68" s="128" t="s">
        <v>2083</v>
      </c>
      <c r="H68" s="128" t="s">
        <v>2084</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2085</v>
      </c>
      <c r="B69" s="124"/>
      <c r="C69" s="123" t="s">
        <v>2086</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2085</v>
      </c>
      <c r="B70" s="125" t="s">
        <v>2087</v>
      </c>
      <c r="C70" s="126" t="s">
        <v>2088</v>
      </c>
      <c r="D70" s="128" t="s">
        <v>2089</v>
      </c>
      <c r="E70" s="128" t="s">
        <v>2090</v>
      </c>
      <c r="F70" s="128" t="s">
        <v>2091</v>
      </c>
      <c r="G70" s="128" t="s">
        <v>2092</v>
      </c>
      <c r="H70" s="128" t="s">
        <v>2093</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2085</v>
      </c>
      <c r="B71" s="125" t="s">
        <v>2094</v>
      </c>
      <c r="C71" s="126" t="s">
        <v>2095</v>
      </c>
      <c r="D71" s="128" t="s">
        <v>2096</v>
      </c>
      <c r="E71" s="128" t="s">
        <v>2097</v>
      </c>
      <c r="F71" s="128" t="s">
        <v>2098</v>
      </c>
      <c r="G71" s="128" t="s">
        <v>2099</v>
      </c>
      <c r="H71" s="128" t="s">
        <v>2100</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2101</v>
      </c>
      <c r="B72" s="124"/>
      <c r="C72" s="123" t="s">
        <v>2102</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2101</v>
      </c>
      <c r="B73" s="125" t="s">
        <v>2103</v>
      </c>
      <c r="C73" s="126" t="s">
        <v>2104</v>
      </c>
      <c r="D73" s="128" t="s">
        <v>2105</v>
      </c>
      <c r="E73" s="128" t="s">
        <v>2106</v>
      </c>
      <c r="F73" s="128" t="s">
        <v>2107</v>
      </c>
      <c r="G73" s="128" t="s">
        <v>2108</v>
      </c>
      <c r="H73" s="128" t="s">
        <v>2109</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2101</v>
      </c>
      <c r="B74" s="125" t="s">
        <v>2110</v>
      </c>
      <c r="C74" s="126" t="s">
        <v>2111</v>
      </c>
      <c r="D74" s="128" t="s">
        <v>2112</v>
      </c>
      <c r="E74" s="128" t="s">
        <v>2113</v>
      </c>
      <c r="F74" s="128" t="s">
        <v>2114</v>
      </c>
      <c r="G74" s="128" t="s">
        <v>2115</v>
      </c>
      <c r="H74" s="128" t="s">
        <v>2116</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2101</v>
      </c>
      <c r="B75" s="125" t="s">
        <v>2117</v>
      </c>
      <c r="C75" s="126" t="s">
        <v>2118</v>
      </c>
      <c r="D75" s="128" t="s">
        <v>2119</v>
      </c>
      <c r="E75" s="128" t="s">
        <v>2120</v>
      </c>
      <c r="F75" s="128" t="s">
        <v>2121</v>
      </c>
      <c r="G75" s="128" t="s">
        <v>2122</v>
      </c>
      <c r="H75" s="128" t="s">
        <v>2123</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2101</v>
      </c>
      <c r="B76" s="125" t="s">
        <v>2124</v>
      </c>
      <c r="C76" s="126" t="s">
        <v>2125</v>
      </c>
      <c r="D76" s="128" t="s">
        <v>2126</v>
      </c>
      <c r="E76" s="128" t="s">
        <v>2127</v>
      </c>
      <c r="F76" s="128" t="s">
        <v>2128</v>
      </c>
      <c r="G76" s="128" t="s">
        <v>2129</v>
      </c>
      <c r="H76" s="128" t="s">
        <v>2130</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2101</v>
      </c>
      <c r="B77" s="125" t="s">
        <v>2131</v>
      </c>
      <c r="C77" s="126" t="s">
        <v>2132</v>
      </c>
      <c r="D77" s="128" t="s">
        <v>2133</v>
      </c>
      <c r="E77" s="128" t="s">
        <v>2134</v>
      </c>
      <c r="F77" s="128" t="s">
        <v>2135</v>
      </c>
      <c r="G77" s="128" t="s">
        <v>2129</v>
      </c>
      <c r="H77" s="128" t="s">
        <v>2136</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2137</v>
      </c>
      <c r="B78" s="124"/>
      <c r="C78" s="123" t="s">
        <v>2138</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2137</v>
      </c>
      <c r="B79" s="125" t="s">
        <v>2137</v>
      </c>
      <c r="C79" s="126" t="s">
        <v>2139</v>
      </c>
      <c r="D79" s="128" t="s">
        <v>2140</v>
      </c>
      <c r="E79" s="128" t="s">
        <v>2141</v>
      </c>
      <c r="F79" s="128" t="s">
        <v>2142</v>
      </c>
      <c r="G79" s="128" t="s">
        <v>2143</v>
      </c>
      <c r="H79" s="128" t="s">
        <v>2144</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2137</v>
      </c>
      <c r="B80" s="125" t="s">
        <v>2145</v>
      </c>
      <c r="C80" s="126" t="s">
        <v>2146</v>
      </c>
      <c r="D80" s="128" t="s">
        <v>2147</v>
      </c>
      <c r="E80" s="128" t="s">
        <v>2148</v>
      </c>
      <c r="F80" s="128" t="s">
        <v>2149</v>
      </c>
      <c r="G80" s="128" t="s">
        <v>2150</v>
      </c>
      <c r="H80" s="128" t="s">
        <v>2151</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2137</v>
      </c>
      <c r="B81" s="125" t="s">
        <v>2152</v>
      </c>
      <c r="C81" s="126" t="s">
        <v>2153</v>
      </c>
      <c r="D81" s="128" t="s">
        <v>2154</v>
      </c>
      <c r="E81" s="128" t="s">
        <v>2155</v>
      </c>
      <c r="F81" s="128" t="s">
        <v>2156</v>
      </c>
      <c r="G81" s="128" t="s">
        <v>2157</v>
      </c>
      <c r="H81" s="128" t="s">
        <v>2158</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2159</v>
      </c>
      <c r="B82" s="124"/>
      <c r="C82" s="123" t="s">
        <v>2160</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2159</v>
      </c>
      <c r="B83" s="125" t="s">
        <v>2161</v>
      </c>
      <c r="C83" s="126" t="s">
        <v>2162</v>
      </c>
      <c r="D83" s="128" t="s">
        <v>2163</v>
      </c>
      <c r="E83" s="128" t="s">
        <v>2164</v>
      </c>
      <c r="F83" s="128" t="s">
        <v>2165</v>
      </c>
      <c r="G83" s="128" t="s">
        <v>2166</v>
      </c>
      <c r="H83" s="128" t="s">
        <v>2167</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2159</v>
      </c>
      <c r="B84" s="125" t="s">
        <v>2168</v>
      </c>
      <c r="C84" s="126" t="s">
        <v>2169</v>
      </c>
      <c r="D84" s="128" t="s">
        <v>2170</v>
      </c>
      <c r="E84" s="128" t="s">
        <v>2171</v>
      </c>
      <c r="F84" s="128" t="s">
        <v>2172</v>
      </c>
      <c r="G84" s="128" t="s">
        <v>2173</v>
      </c>
      <c r="H84" s="128" t="s">
        <v>2174</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2159</v>
      </c>
      <c r="B85" s="125" t="s">
        <v>2175</v>
      </c>
      <c r="C85" s="126" t="s">
        <v>2176</v>
      </c>
      <c r="D85" s="128" t="s">
        <v>2177</v>
      </c>
      <c r="E85" s="128" t="s">
        <v>2178</v>
      </c>
      <c r="F85" s="128" t="s">
        <v>2179</v>
      </c>
      <c r="G85" s="128" t="s">
        <v>2180</v>
      </c>
      <c r="H85" s="128" t="s">
        <v>2181</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2159</v>
      </c>
      <c r="B86" s="125" t="s">
        <v>2182</v>
      </c>
      <c r="C86" s="126" t="s">
        <v>2183</v>
      </c>
      <c r="D86" s="128" t="s">
        <v>2184</v>
      </c>
      <c r="E86" s="128" t="s">
        <v>2185</v>
      </c>
      <c r="F86" s="128" t="s">
        <v>2186</v>
      </c>
      <c r="G86" s="128" t="s">
        <v>2187</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2188</v>
      </c>
      <c r="B87" s="124"/>
      <c r="C87" s="123" t="s">
        <v>2189</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2188</v>
      </c>
      <c r="B88" s="125" t="s">
        <v>2190</v>
      </c>
      <c r="C88" s="126" t="s">
        <v>2191</v>
      </c>
      <c r="D88" s="128" t="s">
        <v>2192</v>
      </c>
      <c r="E88" s="128" t="s">
        <v>2193</v>
      </c>
      <c r="F88" s="128" t="s">
        <v>2194</v>
      </c>
      <c r="G88" s="128" t="s">
        <v>2195</v>
      </c>
      <c r="H88" s="128" t="s">
        <v>2196</v>
      </c>
      <c r="I88" s="130">
        <f>IF(COUNTIF(J88:AW88,"&lt;&gt;")=0,"",SUMPRODUCT(((Recommendations[ImplStatus]="Implemented")+(Recommendations[ImplStatus]="Compensated"))*ISNUMBER(MATCH(Recommendations[Id],J88:AW88,0)))/COUNTIF(J88:AW88,"&lt;&gt;"))</f>
        <v>0</v>
      </c>
      <c r="J88" s="132" t="s">
        <v>145</v>
      </c>
      <c r="K88" s="132" t="s">
        <v>235</v>
      </c>
      <c r="L88" s="132" t="s">
        <v>247</v>
      </c>
      <c r="M88" s="132" t="s">
        <v>253</v>
      </c>
      <c r="N88" s="132" t="s">
        <v>260</v>
      </c>
      <c r="O88" s="132" t="s">
        <v>267</v>
      </c>
      <c r="P88" s="132" t="s">
        <v>273</v>
      </c>
      <c r="Q88" s="132" t="s">
        <v>291</v>
      </c>
      <c r="R88" s="132" t="s">
        <v>298</v>
      </c>
      <c r="S88" s="132" t="s">
        <v>354</v>
      </c>
      <c r="T88" s="132" t="s">
        <v>380</v>
      </c>
      <c r="U88" s="132" t="s">
        <v>464</v>
      </c>
      <c r="V88" s="132" t="s">
        <v>470</v>
      </c>
      <c r="W88" s="132" t="s">
        <v>475</v>
      </c>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2188</v>
      </c>
      <c r="B89" s="125" t="s">
        <v>2197</v>
      </c>
      <c r="C89" s="126" t="s">
        <v>2198</v>
      </c>
      <c r="D89" s="128" t="s">
        <v>2199</v>
      </c>
      <c r="E89" s="128" t="s">
        <v>2200</v>
      </c>
      <c r="F89" s="128" t="s">
        <v>2201</v>
      </c>
      <c r="G89" s="128" t="s">
        <v>1725</v>
      </c>
      <c r="H89" s="128" t="s">
        <v>2202</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2188</v>
      </c>
      <c r="B90" s="125" t="s">
        <v>2203</v>
      </c>
      <c r="C90" s="126" t="s">
        <v>2204</v>
      </c>
      <c r="D90" s="128" t="s">
        <v>2205</v>
      </c>
      <c r="E90" s="128" t="s">
        <v>2206</v>
      </c>
      <c r="F90" s="128" t="s">
        <v>2207</v>
      </c>
      <c r="G90" s="128" t="s">
        <v>2195</v>
      </c>
      <c r="H90" s="128" t="s">
        <v>2208</v>
      </c>
      <c r="I90" s="130">
        <f>IF(COUNTIF(J90:AW90,"&lt;&gt;")=0,"",SUMPRODUCT(((Recommendations[ImplStatus]="Implemented")+(Recommendations[ImplStatus]="Compensated"))*ISNUMBER(MATCH(Recommendations[Id],J90:AW90,0)))/COUNTIF(J90:AW90,"&lt;&gt;"))</f>
        <v>0</v>
      </c>
      <c r="J90" s="132" t="s">
        <v>273</v>
      </c>
      <c r="K90" s="132" t="s">
        <v>291</v>
      </c>
      <c r="L90" s="132" t="s">
        <v>298</v>
      </c>
      <c r="M90" s="132" t="s">
        <v>380</v>
      </c>
      <c r="N90" s="132" t="s">
        <v>464</v>
      </c>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2188</v>
      </c>
      <c r="B91" s="125" t="s">
        <v>2209</v>
      </c>
      <c r="C91" s="126" t="s">
        <v>2210</v>
      </c>
      <c r="D91" s="128" t="s">
        <v>2211</v>
      </c>
      <c r="E91" s="128" t="s">
        <v>2212</v>
      </c>
      <c r="F91" s="128" t="s">
        <v>2213</v>
      </c>
      <c r="G91" s="128" t="s">
        <v>1725</v>
      </c>
      <c r="H91" s="128" t="s">
        <v>2214</v>
      </c>
      <c r="I91" s="130">
        <f>IF(COUNTIF(J91:AW91,"&lt;&gt;")=0,"",SUMPRODUCT(((Recommendations[ImplStatus]="Implemented")+(Recommendations[ImplStatus]="Compensated"))*ISNUMBER(MATCH(Recommendations[Id],J91:AW91,0)))/COUNTIF(J91:AW91,"&lt;&gt;"))</f>
        <v>0</v>
      </c>
      <c r="J91" s="132" t="s">
        <v>336</v>
      </c>
      <c r="K91" s="132" t="s">
        <v>348</v>
      </c>
      <c r="L91" s="132" t="s">
        <v>374</v>
      </c>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2188</v>
      </c>
      <c r="B92" s="125" t="s">
        <v>2215</v>
      </c>
      <c r="C92" s="126" t="s">
        <v>2216</v>
      </c>
      <c r="D92" s="128" t="s">
        <v>2217</v>
      </c>
      <c r="E92" s="128" t="s">
        <v>2218</v>
      </c>
      <c r="F92" s="128" t="s">
        <v>2219</v>
      </c>
      <c r="G92" s="128" t="s">
        <v>1725</v>
      </c>
      <c r="H92" s="128" t="s">
        <v>2220</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2188</v>
      </c>
      <c r="B93" s="125" t="s">
        <v>2221</v>
      </c>
      <c r="C93" s="126" t="s">
        <v>2222</v>
      </c>
      <c r="D93" s="128" t="s">
        <v>2223</v>
      </c>
      <c r="E93" s="128" t="s">
        <v>2224</v>
      </c>
      <c r="F93" s="128" t="s">
        <v>2225</v>
      </c>
      <c r="G93" s="128" t="s">
        <v>2226</v>
      </c>
      <c r="H93" s="128" t="s">
        <v>2227</v>
      </c>
      <c r="I93" s="130">
        <f>IF(COUNTIF(J93:AW93,"&lt;&gt;")=0,"",SUMPRODUCT(((Recommendations[ImplStatus]="Implemented")+(Recommendations[ImplStatus]="Compensated"))*ISNUMBER(MATCH(Recommendations[Id],J93:AW93,0)))/COUNTIF(J93:AW93,"&lt;&gt;"))</f>
        <v>0</v>
      </c>
      <c r="J93" s="132" t="s">
        <v>225</v>
      </c>
      <c r="K93" s="132" t="s">
        <v>367</v>
      </c>
      <c r="L93" s="132" t="s">
        <v>405</v>
      </c>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2188</v>
      </c>
      <c r="B94" s="125" t="s">
        <v>2228</v>
      </c>
      <c r="C94" s="126" t="s">
        <v>2229</v>
      </c>
      <c r="D94" s="128" t="s">
        <v>2230</v>
      </c>
      <c r="E94" s="128" t="s">
        <v>2231</v>
      </c>
      <c r="F94" s="128" t="s">
        <v>2232</v>
      </c>
      <c r="G94" s="128" t="s">
        <v>2233</v>
      </c>
      <c r="H94" s="128" t="s">
        <v>2234</v>
      </c>
      <c r="I94" s="130">
        <f>IF(COUNTIF(J94:AW94,"&lt;&gt;")=0,"",SUMPRODUCT(((Recommendations[ImplStatus]="Implemented")+(Recommendations[ImplStatus]="Compensated"))*ISNUMBER(MATCH(Recommendations[Id],J94:AW94,0)))/COUNTIF(J94:AW94,"&lt;&gt;"))</f>
        <v>0</v>
      </c>
      <c r="J94" s="132" t="s">
        <v>279</v>
      </c>
      <c r="K94" s="132" t="s">
        <v>285</v>
      </c>
      <c r="L94" s="132" t="s">
        <v>360</v>
      </c>
      <c r="M94" s="132" t="s">
        <v>367</v>
      </c>
      <c r="N94" s="132" t="s">
        <v>399</v>
      </c>
      <c r="O94" s="132" t="s">
        <v>405</v>
      </c>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2188</v>
      </c>
      <c r="B95" s="125" t="s">
        <v>2235</v>
      </c>
      <c r="C95" s="126" t="s">
        <v>2236</v>
      </c>
      <c r="D95" s="128" t="s">
        <v>2237</v>
      </c>
      <c r="E95" s="128" t="s">
        <v>2238</v>
      </c>
      <c r="F95" s="128" t="s">
        <v>2239</v>
      </c>
      <c r="G95" s="128" t="s">
        <v>2240</v>
      </c>
      <c r="H95" s="128" t="s">
        <v>2241</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2188</v>
      </c>
      <c r="B96" s="125" t="s">
        <v>2242</v>
      </c>
      <c r="C96" s="126" t="s">
        <v>2243</v>
      </c>
      <c r="D96" s="128" t="s">
        <v>2244</v>
      </c>
      <c r="E96" s="128" t="s">
        <v>2245</v>
      </c>
      <c r="F96" s="128" t="s">
        <v>2246</v>
      </c>
      <c r="G96" s="128" t="s">
        <v>2247</v>
      </c>
      <c r="H96" s="128" t="s">
        <v>2248</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2188</v>
      </c>
      <c r="B97" s="125" t="s">
        <v>2249</v>
      </c>
      <c r="C97" s="126" t="s">
        <v>2250</v>
      </c>
      <c r="D97" s="128" t="s">
        <v>2251</v>
      </c>
      <c r="E97" s="128" t="s">
        <v>2252</v>
      </c>
      <c r="F97" s="128" t="s">
        <v>2253</v>
      </c>
      <c r="G97" s="128" t="s">
        <v>2254</v>
      </c>
      <c r="H97" s="128" t="s">
        <v>2255</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2256</v>
      </c>
      <c r="B98" s="124"/>
      <c r="C98" s="123" t="s">
        <v>2257</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2256</v>
      </c>
      <c r="B99" s="125" t="s">
        <v>2258</v>
      </c>
      <c r="C99" s="126" t="s">
        <v>2259</v>
      </c>
      <c r="D99" s="128" t="s">
        <v>2260</v>
      </c>
      <c r="E99" s="128" t="s">
        <v>2261</v>
      </c>
      <c r="F99" s="128" t="s">
        <v>2262</v>
      </c>
      <c r="G99" s="128" t="s">
        <v>2263</v>
      </c>
      <c r="H99" s="128" t="s">
        <v>2264</v>
      </c>
      <c r="I99" s="130">
        <f>IF(COUNTIF(J99:AW99,"&lt;&gt;")=0,"",SUMPRODUCT(((Recommendations[ImplStatus]="Implemented")+(Recommendations[ImplStatus]="Compensated"))*ISNUMBER(MATCH(Recommendations[Id],J99:AW99,0)))/COUNTIF(J99:AW99,"&lt;&gt;"))</f>
        <v>0</v>
      </c>
      <c r="J99" s="132" t="s">
        <v>304</v>
      </c>
      <c r="K99" s="132" t="s">
        <v>517</v>
      </c>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2256</v>
      </c>
      <c r="B100" s="125" t="s">
        <v>2265</v>
      </c>
      <c r="C100" s="126" t="s">
        <v>2266</v>
      </c>
      <c r="D100" s="128" t="s">
        <v>2267</v>
      </c>
      <c r="E100" s="128" t="s">
        <v>2268</v>
      </c>
      <c r="F100" s="128" t="s">
        <v>2269</v>
      </c>
      <c r="G100" s="128" t="s">
        <v>2270</v>
      </c>
      <c r="H100" s="128" t="s">
        <v>2271</v>
      </c>
      <c r="I100" s="130">
        <f>IF(COUNTIF(J100:AW100,"&lt;&gt;")=0,"",SUMPRODUCT(((Recommendations[ImplStatus]="Implemented")+(Recommendations[ImplStatus]="Compensated"))*ISNUMBER(MATCH(Recommendations[Id],J100:AW100,0)))/COUNTIF(J100:AW100,"&lt;&gt;"))</f>
        <v>0</v>
      </c>
      <c r="J100" s="132" t="s">
        <v>310</v>
      </c>
      <c r="K100" s="132" t="s">
        <v>482</v>
      </c>
      <c r="L100" s="132" t="s">
        <v>489</v>
      </c>
      <c r="M100" s="132" t="s">
        <v>495</v>
      </c>
      <c r="N100" s="132" t="s">
        <v>501</v>
      </c>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2256</v>
      </c>
      <c r="B101" s="125" t="s">
        <v>2272</v>
      </c>
      <c r="C101" s="126" t="s">
        <v>2273</v>
      </c>
      <c r="D101" s="128" t="s">
        <v>2274</v>
      </c>
      <c r="E101" s="128" t="s">
        <v>2275</v>
      </c>
      <c r="F101" s="128" t="s">
        <v>25</v>
      </c>
      <c r="G101" s="128" t="s">
        <v>25</v>
      </c>
      <c r="H101" s="128" t="s">
        <v>25</v>
      </c>
      <c r="I101" s="130">
        <f>IF(COUNTIF(J101:AW101,"&lt;&gt;")=0,"",SUMPRODUCT(((Recommendations[ImplStatus]="Implemented")+(Recommendations[ImplStatus]="Compensated"))*ISNUMBER(MATCH(Recommendations[Id],J101:AW101,0)))/COUNTIF(J101:AW101,"&lt;&gt;"))</f>
        <v>0</v>
      </c>
      <c r="J101" s="132" t="s">
        <v>506</v>
      </c>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2256</v>
      </c>
      <c r="B102" s="125" t="s">
        <v>2276</v>
      </c>
      <c r="C102" s="126" t="s">
        <v>2277</v>
      </c>
      <c r="D102" s="128" t="s">
        <v>2278</v>
      </c>
      <c r="E102" s="128" t="s">
        <v>2279</v>
      </c>
      <c r="F102" s="128" t="s">
        <v>2280</v>
      </c>
      <c r="G102" s="128" t="s">
        <v>2281</v>
      </c>
      <c r="H102" s="128" t="s">
        <v>2282</v>
      </c>
      <c r="I102" s="130">
        <f>IF(COUNTIF(J102:AW102,"&lt;&gt;")=0,"",SUMPRODUCT(((Recommendations[ImplStatus]="Implemented")+(Recommendations[ImplStatus]="Compensated"))*ISNUMBER(MATCH(Recommendations[Id],J102:AW102,0)))/COUNTIF(J102:AW102,"&lt;&gt;"))</f>
        <v>0</v>
      </c>
      <c r="J102" s="132" t="s">
        <v>150</v>
      </c>
      <c r="K102" s="132" t="s">
        <v>157</v>
      </c>
      <c r="L102" s="132" t="s">
        <v>163</v>
      </c>
      <c r="M102" s="132" t="s">
        <v>168</v>
      </c>
      <c r="N102" s="132" t="s">
        <v>205</v>
      </c>
      <c r="O102" s="132" t="s">
        <v>434</v>
      </c>
      <c r="P102" s="132" t="s">
        <v>446</v>
      </c>
      <c r="Q102" s="132" t="s">
        <v>482</v>
      </c>
      <c r="R102" s="132" t="s">
        <v>517</v>
      </c>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2256</v>
      </c>
      <c r="B103" s="125" t="s">
        <v>2283</v>
      </c>
      <c r="C103" s="126" t="s">
        <v>2284</v>
      </c>
      <c r="D103" s="128" t="s">
        <v>2285</v>
      </c>
      <c r="E103" s="128" t="s">
        <v>2286</v>
      </c>
      <c r="F103" s="128" t="s">
        <v>2287</v>
      </c>
      <c r="G103" s="128" t="s">
        <v>2288</v>
      </c>
      <c r="H103" s="128" t="s">
        <v>2289</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2290</v>
      </c>
      <c r="B104" s="124"/>
      <c r="C104" s="123" t="s">
        <v>2291</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2290</v>
      </c>
      <c r="B105" s="125" t="s">
        <v>2292</v>
      </c>
      <c r="C105" s="126" t="s">
        <v>2293</v>
      </c>
      <c r="D105" s="128" t="s">
        <v>2294</v>
      </c>
      <c r="E105" s="128" t="s">
        <v>2295</v>
      </c>
      <c r="F105" s="128" t="s">
        <v>2296</v>
      </c>
      <c r="G105" s="128" t="s">
        <v>2297</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2290</v>
      </c>
      <c r="B106" s="125" t="s">
        <v>2298</v>
      </c>
      <c r="C106" s="126" t="s">
        <v>2299</v>
      </c>
      <c r="D106" s="128" t="s">
        <v>2300</v>
      </c>
      <c r="E106" s="128" t="s">
        <v>2301</v>
      </c>
      <c r="F106" s="128" t="s">
        <v>2302</v>
      </c>
      <c r="G106" s="128" t="s">
        <v>2303</v>
      </c>
      <c r="H106" s="128" t="s">
        <v>2304</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2290</v>
      </c>
      <c r="B107" s="125" t="s">
        <v>2305</v>
      </c>
      <c r="C107" s="126" t="s">
        <v>2306</v>
      </c>
      <c r="D107" s="128" t="s">
        <v>2307</v>
      </c>
      <c r="E107" s="128" t="s">
        <v>2308</v>
      </c>
      <c r="F107" s="128" t="s">
        <v>2309</v>
      </c>
      <c r="G107" s="128" t="s">
        <v>2310</v>
      </c>
      <c r="H107" s="128" t="s">
        <v>2311</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2312</v>
      </c>
      <c r="B108" s="124"/>
      <c r="C108" s="123" t="s">
        <v>2313</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2312</v>
      </c>
      <c r="B109" s="125" t="s">
        <v>2314</v>
      </c>
      <c r="C109" s="126" t="s">
        <v>2315</v>
      </c>
      <c r="D109" s="128" t="s">
        <v>2316</v>
      </c>
      <c r="E109" s="128" t="s">
        <v>2317</v>
      </c>
      <c r="F109" s="128" t="s">
        <v>2318</v>
      </c>
      <c r="G109" s="128" t="s">
        <v>2319</v>
      </c>
      <c r="H109" s="128" t="s">
        <v>2320</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2312</v>
      </c>
      <c r="B110" s="125" t="s">
        <v>2321</v>
      </c>
      <c r="C110" s="126" t="s">
        <v>2322</v>
      </c>
      <c r="D110" s="128" t="s">
        <v>2323</v>
      </c>
      <c r="E110" s="128" t="s">
        <v>2324</v>
      </c>
      <c r="F110" s="128" t="s">
        <v>2325</v>
      </c>
      <c r="G110" s="128" t="s">
        <v>2326</v>
      </c>
      <c r="H110" s="128" t="s">
        <v>2327</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2312</v>
      </c>
      <c r="B111" s="125" t="s">
        <v>2328</v>
      </c>
      <c r="C111" s="126" t="s">
        <v>2329</v>
      </c>
      <c r="D111" s="128" t="s">
        <v>2330</v>
      </c>
      <c r="E111" s="128" t="s">
        <v>2331</v>
      </c>
      <c r="F111" s="128" t="s">
        <v>2332</v>
      </c>
      <c r="G111" s="128" t="s">
        <v>2333</v>
      </c>
      <c r="H111" s="128" t="s">
        <v>2334</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2335</v>
      </c>
      <c r="B112" s="124"/>
      <c r="C112" s="123" t="s">
        <v>2336</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2335</v>
      </c>
      <c r="B113" s="125" t="s">
        <v>2337</v>
      </c>
      <c r="C113" s="126" t="s">
        <v>2338</v>
      </c>
      <c r="D113" s="128" t="s">
        <v>2339</v>
      </c>
      <c r="E113" s="128" t="s">
        <v>2340</v>
      </c>
      <c r="F113" s="128" t="s">
        <v>2341</v>
      </c>
      <c r="G113" s="128" t="s">
        <v>2342</v>
      </c>
      <c r="H113" s="128" t="s">
        <v>2343</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2335</v>
      </c>
      <c r="B114" s="125" t="s">
        <v>2344</v>
      </c>
      <c r="C114" s="126" t="s">
        <v>2345</v>
      </c>
      <c r="D114" s="128" t="s">
        <v>2346</v>
      </c>
      <c r="E114" s="128" t="s">
        <v>2347</v>
      </c>
      <c r="F114" s="128" t="s">
        <v>2348</v>
      </c>
      <c r="G114" s="128" t="s">
        <v>2342</v>
      </c>
      <c r="H114" s="128" t="s">
        <v>2349</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2335</v>
      </c>
      <c r="B115" s="133" t="s">
        <v>2350</v>
      </c>
      <c r="C115" s="134" t="s">
        <v>2351</v>
      </c>
      <c r="D115" s="135" t="s">
        <v>2352</v>
      </c>
      <c r="E115" s="135" t="s">
        <v>2353</v>
      </c>
      <c r="F115" s="135" t="s">
        <v>2354</v>
      </c>
      <c r="G115" s="135" t="s">
        <v>2355</v>
      </c>
      <c r="H115" s="135" t="s">
        <v>2356</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528</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IFERROR(INDEX('Recommendations'!$I$2:$I$86, MATCH(J2,'Recommendations'!$B$2:$B$86,0))="Implemented", FALSE))</xm:f>
            <x14:dxf>
              <font>
                <color rgb="FF000000"/>
              </font>
              <fill>
                <patternFill>
                  <bgColor rgb="FF3C7D22"/>
                </patternFill>
              </fill>
            </x14:dxf>
          </x14:cfRule>
          <x14:cfRule type="expression" priority="2" id="{00000000-000E-0000-0600-000002000000}">
            <xm:f>AND(J2&lt;&gt;"", IFERROR(INDEX('Recommendations'!$I$2:$I$86, MATCH(J2,'Recommendations'!$B$2:$B$86,0))="Compensated", FALSE))</xm:f>
            <x14:dxf>
              <font>
                <color rgb="FF000000"/>
              </font>
              <fill>
                <patternFill>
                  <bgColor rgb="FFC6E0B4"/>
                </patternFill>
              </fill>
            </x14:dxf>
          </x14:cfRule>
          <x14:cfRule type="expression" priority="3" id="{00000000-000E-0000-0600-000003000000}">
            <xm:f>AND(J2&lt;&gt;"", IFERROR(INDEX('Recommendations'!$I$2:$I$86, MATCH(J2,'Recommendations'!$B$2:$B$86,0))="Testing", FALSE))</xm:f>
            <x14:dxf>
              <font>
                <color rgb="FF000000"/>
              </font>
              <fill>
                <patternFill>
                  <bgColor rgb="FFFFC000"/>
                </patternFill>
              </fill>
            </x14:dxf>
          </x14:cfRule>
          <x14:cfRule type="expression" priority="4" id="{00000000-000E-0000-0600-000004000000}">
            <xm:f>AND(J2&lt;&gt;"", IFERROR(INDEX('Recommendations'!$I$2:$I$86, MATCH(J2,'Recommendations'!$B$2:$B$86,0))="Failed", FALSE))</xm:f>
            <x14:dxf>
              <font>
                <color rgb="FF000000"/>
              </font>
              <fill>
                <patternFill>
                  <bgColor rgb="FFD82891"/>
                </patternFill>
              </fill>
            </x14:dxf>
          </x14:cfRule>
          <x14:cfRule type="expression" priority="5" id="{00000000-000E-0000-0600-000005000000}">
            <xm:f>AND(J2&lt;&gt;"", IFERROR(INDEX('Recommendations'!$I$2:$I$86, MATCH(J2,'Recommendations'!$B$2:$B$86,0))="Risk Accepted", FALSE))</xm:f>
            <x14:dxf>
              <font>
                <color rgb="FF000000"/>
              </font>
              <fill>
                <patternFill>
                  <bgColor rgb="FFD9D9D9"/>
                </patternFill>
              </fill>
            </x14:dxf>
          </x14:cfRule>
          <x14:cfRule type="expression" priority="6" id="{00000000-000E-0000-0600-000006000000}">
            <xm:f>AND(J2&lt;&gt;"", IFERROR(INDEX('Recommendations'!$I$2:$I$86, MATCH(J2,'Recommendations'!$B$2:$B$86,0))="N/A",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2357</v>
      </c>
      <c r="B1" s="184" t="s">
        <v>2358</v>
      </c>
      <c r="C1" s="184" t="s">
        <v>1</v>
      </c>
      <c r="D1" s="184" t="s">
        <v>2359</v>
      </c>
      <c r="E1" s="184" t="s">
        <v>2360</v>
      </c>
      <c r="F1" s="184" t="s">
        <v>2361</v>
      </c>
      <c r="G1" s="184" t="s">
        <v>778</v>
      </c>
      <c r="H1" s="184" t="s">
        <v>779</v>
      </c>
      <c r="I1" s="184" t="s">
        <v>780</v>
      </c>
      <c r="J1" s="184" t="s">
        <v>781</v>
      </c>
      <c r="K1" s="184" t="s">
        <v>782</v>
      </c>
      <c r="L1" s="184" t="s">
        <v>783</v>
      </c>
      <c r="M1" s="184" t="s">
        <v>784</v>
      </c>
      <c r="N1" s="184" t="s">
        <v>785</v>
      </c>
      <c r="O1" s="184" t="s">
        <v>786</v>
      </c>
      <c r="P1" s="184" t="s">
        <v>787</v>
      </c>
      <c r="Q1" s="184" t="s">
        <v>788</v>
      </c>
      <c r="R1" s="184" t="s">
        <v>789</v>
      </c>
      <c r="S1" s="184" t="s">
        <v>790</v>
      </c>
      <c r="T1" s="184" t="s">
        <v>791</v>
      </c>
      <c r="U1" s="184" t="s">
        <v>792</v>
      </c>
      <c r="V1" s="184" t="s">
        <v>793</v>
      </c>
      <c r="W1" s="184" t="s">
        <v>794</v>
      </c>
      <c r="X1" s="184" t="s">
        <v>795</v>
      </c>
      <c r="Y1" s="184" t="s">
        <v>796</v>
      </c>
      <c r="Z1" s="184" t="s">
        <v>797</v>
      </c>
      <c r="AA1" s="184" t="s">
        <v>798</v>
      </c>
      <c r="AB1" s="184" t="s">
        <v>799</v>
      </c>
      <c r="AC1" s="184" t="s">
        <v>800</v>
      </c>
      <c r="AD1" s="184" t="s">
        <v>801</v>
      </c>
      <c r="AE1" s="184" t="s">
        <v>802</v>
      </c>
      <c r="AF1" s="184" t="s">
        <v>803</v>
      </c>
      <c r="AG1" s="184" t="s">
        <v>804</v>
      </c>
      <c r="AH1" s="184" t="s">
        <v>805</v>
      </c>
      <c r="AI1" s="184" t="s">
        <v>806</v>
      </c>
      <c r="AJ1" s="184" t="s">
        <v>807</v>
      </c>
      <c r="AK1" s="184" t="s">
        <v>808</v>
      </c>
      <c r="AL1" s="184" t="s">
        <v>809</v>
      </c>
      <c r="AM1" s="184" t="s">
        <v>810</v>
      </c>
      <c r="AN1" s="184" t="s">
        <v>811</v>
      </c>
      <c r="AO1" s="184" t="s">
        <v>812</v>
      </c>
      <c r="AP1" s="184" t="s">
        <v>813</v>
      </c>
      <c r="AQ1" s="184" t="s">
        <v>814</v>
      </c>
      <c r="AR1" s="184" t="s">
        <v>815</v>
      </c>
      <c r="AS1" s="184" t="s">
        <v>816</v>
      </c>
      <c r="AT1" s="184" t="s">
        <v>817</v>
      </c>
      <c r="AU1" s="185" t="s">
        <v>818</v>
      </c>
    </row>
    <row r="2" spans="1:47" ht="60" customHeight="1" outlineLevel="1" x14ac:dyDescent="0.35">
      <c r="A2" s="175" t="s">
        <v>2362</v>
      </c>
      <c r="B2" s="149" t="s">
        <v>25</v>
      </c>
      <c r="C2" s="147" t="s">
        <v>2363</v>
      </c>
      <c r="D2" s="153" t="s">
        <v>2364</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2362</v>
      </c>
      <c r="B3" s="150" t="s">
        <v>2365</v>
      </c>
      <c r="C3" s="148" t="s">
        <v>2366</v>
      </c>
      <c r="D3" s="154" t="s">
        <v>2367</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2362</v>
      </c>
      <c r="B4" s="151" t="s">
        <v>2365</v>
      </c>
      <c r="C4" s="152" t="s">
        <v>2368</v>
      </c>
      <c r="D4" s="155" t="s">
        <v>2369</v>
      </c>
      <c r="E4" s="158" t="s">
        <v>2370</v>
      </c>
      <c r="F4" s="161" t="s">
        <v>2371</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2362</v>
      </c>
      <c r="B5" s="151" t="s">
        <v>2365</v>
      </c>
      <c r="C5" s="152" t="s">
        <v>2372</v>
      </c>
      <c r="D5" s="155" t="s">
        <v>2373</v>
      </c>
      <c r="E5" s="158" t="s">
        <v>2374</v>
      </c>
      <c r="F5" s="161" t="s">
        <v>2375</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2362</v>
      </c>
      <c r="B6" s="151" t="s">
        <v>2365</v>
      </c>
      <c r="C6" s="152" t="s">
        <v>2376</v>
      </c>
      <c r="D6" s="155" t="s">
        <v>2377</v>
      </c>
      <c r="E6" s="158" t="s">
        <v>2378</v>
      </c>
      <c r="F6" s="161" t="s">
        <v>2375</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2362</v>
      </c>
      <c r="B7" s="151" t="s">
        <v>2365</v>
      </c>
      <c r="C7" s="152" t="s">
        <v>2379</v>
      </c>
      <c r="D7" s="155" t="s">
        <v>2380</v>
      </c>
      <c r="E7" s="158" t="s">
        <v>2381</v>
      </c>
      <c r="F7" s="161" t="s">
        <v>2375</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2362</v>
      </c>
      <c r="B8" s="151" t="s">
        <v>2365</v>
      </c>
      <c r="C8" s="152" t="s">
        <v>2382</v>
      </c>
      <c r="D8" s="155" t="s">
        <v>2383</v>
      </c>
      <c r="E8" s="158" t="s">
        <v>2384</v>
      </c>
      <c r="F8" s="161" t="s">
        <v>2385</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2362</v>
      </c>
      <c r="B9" s="150" t="s">
        <v>2386</v>
      </c>
      <c r="C9" s="148" t="s">
        <v>2387</v>
      </c>
      <c r="D9" s="154" t="s">
        <v>2388</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2362</v>
      </c>
      <c r="B10" s="151" t="s">
        <v>2386</v>
      </c>
      <c r="C10" s="152" t="s">
        <v>2389</v>
      </c>
      <c r="D10" s="155" t="s">
        <v>2390</v>
      </c>
      <c r="E10" s="158" t="s">
        <v>2391</v>
      </c>
      <c r="F10" s="161" t="s">
        <v>2371</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2362</v>
      </c>
      <c r="B11" s="151" t="s">
        <v>2386</v>
      </c>
      <c r="C11" s="152" t="s">
        <v>2392</v>
      </c>
      <c r="D11" s="155" t="s">
        <v>2393</v>
      </c>
      <c r="E11" s="158" t="s">
        <v>2394</v>
      </c>
      <c r="F11" s="161" t="s">
        <v>2371</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2362</v>
      </c>
      <c r="B12" s="151" t="s">
        <v>2386</v>
      </c>
      <c r="C12" s="152" t="s">
        <v>2395</v>
      </c>
      <c r="D12" s="155" t="s">
        <v>2396</v>
      </c>
      <c r="E12" s="158" t="s">
        <v>2397</v>
      </c>
      <c r="F12" s="161" t="s">
        <v>2371</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2362</v>
      </c>
      <c r="B13" s="150" t="s">
        <v>2398</v>
      </c>
      <c r="C13" s="148" t="s">
        <v>2399</v>
      </c>
      <c r="D13" s="154" t="s">
        <v>2400</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2362</v>
      </c>
      <c r="B14" s="151" t="s">
        <v>2398</v>
      </c>
      <c r="C14" s="152" t="s">
        <v>2401</v>
      </c>
      <c r="D14" s="155" t="s">
        <v>2402</v>
      </c>
      <c r="E14" s="158" t="s">
        <v>2403</v>
      </c>
      <c r="F14" s="161" t="s">
        <v>2371</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2362</v>
      </c>
      <c r="B15" s="151" t="s">
        <v>2398</v>
      </c>
      <c r="C15" s="152" t="s">
        <v>2404</v>
      </c>
      <c r="D15" s="155" t="s">
        <v>2405</v>
      </c>
      <c r="E15" s="158" t="s">
        <v>2406</v>
      </c>
      <c r="F15" s="161" t="s">
        <v>2371</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2362</v>
      </c>
      <c r="B16" s="150" t="s">
        <v>2407</v>
      </c>
      <c r="C16" s="148" t="s">
        <v>2408</v>
      </c>
      <c r="D16" s="154" t="s">
        <v>2409</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2362</v>
      </c>
      <c r="B17" s="151" t="s">
        <v>2407</v>
      </c>
      <c r="C17" s="152" t="s">
        <v>2410</v>
      </c>
      <c r="D17" s="155" t="s">
        <v>2411</v>
      </c>
      <c r="E17" s="158" t="s">
        <v>2412</v>
      </c>
      <c r="F17" s="161" t="s">
        <v>2371</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2362</v>
      </c>
      <c r="B18" s="151" t="s">
        <v>2407</v>
      </c>
      <c r="C18" s="152" t="s">
        <v>2413</v>
      </c>
      <c r="D18" s="155" t="s">
        <v>2414</v>
      </c>
      <c r="E18" s="158" t="s">
        <v>2415</v>
      </c>
      <c r="F18" s="161" t="s">
        <v>2375</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2362</v>
      </c>
      <c r="B19" s="151" t="s">
        <v>2407</v>
      </c>
      <c r="C19" s="152" t="s">
        <v>2416</v>
      </c>
      <c r="D19" s="155" t="s">
        <v>2417</v>
      </c>
      <c r="E19" s="158" t="s">
        <v>2418</v>
      </c>
      <c r="F19" s="161" t="s">
        <v>2371</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2362</v>
      </c>
      <c r="B20" s="151" t="s">
        <v>2407</v>
      </c>
      <c r="C20" s="152" t="s">
        <v>2419</v>
      </c>
      <c r="D20" s="155" t="s">
        <v>2420</v>
      </c>
      <c r="E20" s="158" t="s">
        <v>2421</v>
      </c>
      <c r="F20" s="161" t="s">
        <v>2371</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2362</v>
      </c>
      <c r="B21" s="151" t="s">
        <v>2407</v>
      </c>
      <c r="C21" s="152" t="s">
        <v>2422</v>
      </c>
      <c r="D21" s="155" t="s">
        <v>2423</v>
      </c>
      <c r="E21" s="158" t="s">
        <v>2424</v>
      </c>
      <c r="F21" s="161" t="s">
        <v>2375</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2362</v>
      </c>
      <c r="B22" s="151" t="s">
        <v>2407</v>
      </c>
      <c r="C22" s="152" t="s">
        <v>2425</v>
      </c>
      <c r="D22" s="155" t="s">
        <v>2426</v>
      </c>
      <c r="E22" s="158" t="s">
        <v>2427</v>
      </c>
      <c r="F22" s="161" t="s">
        <v>2371</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2362</v>
      </c>
      <c r="B23" s="151" t="s">
        <v>2407</v>
      </c>
      <c r="C23" s="152" t="s">
        <v>2428</v>
      </c>
      <c r="D23" s="155" t="s">
        <v>2429</v>
      </c>
      <c r="E23" s="158" t="s">
        <v>2430</v>
      </c>
      <c r="F23" s="161" t="s">
        <v>2371</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2362</v>
      </c>
      <c r="B24" s="150" t="s">
        <v>2431</v>
      </c>
      <c r="C24" s="148" t="s">
        <v>2432</v>
      </c>
      <c r="D24" s="154" t="s">
        <v>2433</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2362</v>
      </c>
      <c r="B25" s="151" t="s">
        <v>2431</v>
      </c>
      <c r="C25" s="152" t="s">
        <v>2434</v>
      </c>
      <c r="D25" s="155" t="s">
        <v>2435</v>
      </c>
      <c r="E25" s="158" t="s">
        <v>2436</v>
      </c>
      <c r="F25" s="161" t="s">
        <v>2371</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2362</v>
      </c>
      <c r="B26" s="151" t="s">
        <v>2431</v>
      </c>
      <c r="C26" s="152" t="s">
        <v>2437</v>
      </c>
      <c r="D26" s="155" t="s">
        <v>2438</v>
      </c>
      <c r="E26" s="158" t="s">
        <v>2439</v>
      </c>
      <c r="F26" s="161" t="s">
        <v>2371</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2362</v>
      </c>
      <c r="B27" s="151" t="s">
        <v>2431</v>
      </c>
      <c r="C27" s="152" t="s">
        <v>2440</v>
      </c>
      <c r="D27" s="155" t="s">
        <v>2441</v>
      </c>
      <c r="E27" s="158" t="s">
        <v>2442</v>
      </c>
      <c r="F27" s="161" t="s">
        <v>2375</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2362</v>
      </c>
      <c r="B28" s="151" t="s">
        <v>2431</v>
      </c>
      <c r="C28" s="152" t="s">
        <v>2443</v>
      </c>
      <c r="D28" s="155" t="s">
        <v>2444</v>
      </c>
      <c r="E28" s="158" t="s">
        <v>2445</v>
      </c>
      <c r="F28" s="161" t="s">
        <v>2371</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2362</v>
      </c>
      <c r="B29" s="150" t="s">
        <v>2446</v>
      </c>
      <c r="C29" s="148" t="s">
        <v>2447</v>
      </c>
      <c r="D29" s="154" t="s">
        <v>2448</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2362</v>
      </c>
      <c r="B30" s="151" t="s">
        <v>2446</v>
      </c>
      <c r="C30" s="152" t="s">
        <v>2449</v>
      </c>
      <c r="D30" s="155" t="s">
        <v>2450</v>
      </c>
      <c r="E30" s="158" t="s">
        <v>2451</v>
      </c>
      <c r="F30" s="161" t="s">
        <v>2385</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2362</v>
      </c>
      <c r="B31" s="151" t="s">
        <v>2446</v>
      </c>
      <c r="C31" s="152" t="s">
        <v>2452</v>
      </c>
      <c r="D31" s="155" t="s">
        <v>2453</v>
      </c>
      <c r="E31" s="158" t="s">
        <v>2454</v>
      </c>
      <c r="F31" s="161" t="s">
        <v>2385</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2362</v>
      </c>
      <c r="B32" s="151" t="s">
        <v>2446</v>
      </c>
      <c r="C32" s="152" t="s">
        <v>2455</v>
      </c>
      <c r="D32" s="155" t="s">
        <v>2456</v>
      </c>
      <c r="E32" s="158" t="s">
        <v>2457</v>
      </c>
      <c r="F32" s="161" t="s">
        <v>2385</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2362</v>
      </c>
      <c r="B33" s="151" t="s">
        <v>2446</v>
      </c>
      <c r="C33" s="152" t="s">
        <v>2458</v>
      </c>
      <c r="D33" s="155" t="s">
        <v>2459</v>
      </c>
      <c r="E33" s="158" t="s">
        <v>2460</v>
      </c>
      <c r="F33" s="161" t="s">
        <v>2385</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2362</v>
      </c>
      <c r="B34" s="151" t="s">
        <v>2446</v>
      </c>
      <c r="C34" s="152" t="s">
        <v>2461</v>
      </c>
      <c r="D34" s="155" t="s">
        <v>2462</v>
      </c>
      <c r="E34" s="158" t="s">
        <v>2463</v>
      </c>
      <c r="F34" s="161" t="s">
        <v>2385</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2362</v>
      </c>
      <c r="B35" s="151" t="s">
        <v>2446</v>
      </c>
      <c r="C35" s="152" t="s">
        <v>2464</v>
      </c>
      <c r="D35" s="155" t="s">
        <v>2465</v>
      </c>
      <c r="E35" s="158" t="s">
        <v>2466</v>
      </c>
      <c r="F35" s="161" t="s">
        <v>2385</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2362</v>
      </c>
      <c r="B36" s="151" t="s">
        <v>2446</v>
      </c>
      <c r="C36" s="152" t="s">
        <v>2467</v>
      </c>
      <c r="D36" s="155" t="s">
        <v>2468</v>
      </c>
      <c r="E36" s="158" t="s">
        <v>2469</v>
      </c>
      <c r="F36" s="161" t="s">
        <v>2385</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2362</v>
      </c>
      <c r="B37" s="151" t="s">
        <v>2446</v>
      </c>
      <c r="C37" s="152" t="s">
        <v>2470</v>
      </c>
      <c r="D37" s="155" t="s">
        <v>2471</v>
      </c>
      <c r="E37" s="158" t="s">
        <v>2472</v>
      </c>
      <c r="F37" s="161" t="s">
        <v>2385</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2362</v>
      </c>
      <c r="B38" s="151" t="s">
        <v>2446</v>
      </c>
      <c r="C38" s="152" t="s">
        <v>2473</v>
      </c>
      <c r="D38" s="155" t="s">
        <v>2474</v>
      </c>
      <c r="E38" s="158" t="s">
        <v>2475</v>
      </c>
      <c r="F38" s="161" t="s">
        <v>2385</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2362</v>
      </c>
      <c r="B39" s="151" t="s">
        <v>2446</v>
      </c>
      <c r="C39" s="152" t="s">
        <v>2476</v>
      </c>
      <c r="D39" s="155" t="s">
        <v>2477</v>
      </c>
      <c r="E39" s="158" t="s">
        <v>2478</v>
      </c>
      <c r="F39" s="161" t="s">
        <v>2385</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2479</v>
      </c>
      <c r="B40" s="149" t="s">
        <v>25</v>
      </c>
      <c r="C40" s="147" t="s">
        <v>2480</v>
      </c>
      <c r="D40" s="153" t="s">
        <v>2481</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2479</v>
      </c>
      <c r="B41" s="150" t="s">
        <v>2482</v>
      </c>
      <c r="C41" s="148" t="s">
        <v>2483</v>
      </c>
      <c r="D41" s="154" t="s">
        <v>2484</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2479</v>
      </c>
      <c r="B42" s="151" t="s">
        <v>2482</v>
      </c>
      <c r="C42" s="152" t="s">
        <v>2485</v>
      </c>
      <c r="D42" s="155" t="s">
        <v>2486</v>
      </c>
      <c r="E42" s="158" t="s">
        <v>2487</v>
      </c>
      <c r="F42" s="161" t="s">
        <v>2371</v>
      </c>
      <c r="G42" s="164">
        <f>IF(COUNTIF(H42:AU42,"&lt;&gt;")=0,"",SUMPRODUCT(((Recommendations[ImplStatus]="Implemented")+(Recommendations[ImplStatus]="Compensated"))*ISNUMBER(MATCH(Recommendations[Id],H42:AU42,0)))/COUNTIF(H42:AU42,"&lt;&gt;"))</f>
        <v>0</v>
      </c>
      <c r="H42" s="167" t="s">
        <v>522</v>
      </c>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2479</v>
      </c>
      <c r="B43" s="151" t="s">
        <v>2482</v>
      </c>
      <c r="C43" s="152" t="s">
        <v>2488</v>
      </c>
      <c r="D43" s="155" t="s">
        <v>2489</v>
      </c>
      <c r="E43" s="158" t="s">
        <v>2490</v>
      </c>
      <c r="F43" s="161" t="s">
        <v>2371</v>
      </c>
      <c r="G43" s="164">
        <f>IF(COUNTIF(H43:AU43,"&lt;&gt;")=0,"",SUMPRODUCT(((Recommendations[ImplStatus]="Implemented")+(Recommendations[ImplStatus]="Compensated"))*ISNUMBER(MATCH(Recommendations[Id],H43:AU43,0)))/COUNTIF(H43:AU43,"&lt;&gt;"))</f>
        <v>0</v>
      </c>
      <c r="H43" s="167" t="s">
        <v>522</v>
      </c>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2479</v>
      </c>
      <c r="B44" s="151" t="s">
        <v>2482</v>
      </c>
      <c r="C44" s="152" t="s">
        <v>2491</v>
      </c>
      <c r="D44" s="155" t="s">
        <v>2492</v>
      </c>
      <c r="E44" s="158" t="s">
        <v>2493</v>
      </c>
      <c r="F44" s="161" t="s">
        <v>2375</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2479</v>
      </c>
      <c r="B45" s="151" t="s">
        <v>2482</v>
      </c>
      <c r="C45" s="152" t="s">
        <v>2494</v>
      </c>
      <c r="D45" s="155" t="s">
        <v>2495</v>
      </c>
      <c r="E45" s="158" t="s">
        <v>2496</v>
      </c>
      <c r="F45" s="161" t="s">
        <v>2385</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2479</v>
      </c>
      <c r="B46" s="151" t="s">
        <v>2482</v>
      </c>
      <c r="C46" s="152" t="s">
        <v>2497</v>
      </c>
      <c r="D46" s="155" t="s">
        <v>2498</v>
      </c>
      <c r="E46" s="158" t="s">
        <v>2499</v>
      </c>
      <c r="F46" s="161" t="s">
        <v>2371</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2479</v>
      </c>
      <c r="B47" s="151" t="s">
        <v>2482</v>
      </c>
      <c r="C47" s="152" t="s">
        <v>2500</v>
      </c>
      <c r="D47" s="155" t="s">
        <v>2501</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2479</v>
      </c>
      <c r="B48" s="151" t="s">
        <v>2482</v>
      </c>
      <c r="C48" s="152" t="s">
        <v>2502</v>
      </c>
      <c r="D48" s="155" t="s">
        <v>2503</v>
      </c>
      <c r="E48" s="158" t="s">
        <v>2504</v>
      </c>
      <c r="F48" s="161" t="s">
        <v>2371</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2479</v>
      </c>
      <c r="B49" s="151" t="s">
        <v>2482</v>
      </c>
      <c r="C49" s="152" t="s">
        <v>2505</v>
      </c>
      <c r="D49" s="155" t="s">
        <v>2506</v>
      </c>
      <c r="E49" s="158" t="s">
        <v>2507</v>
      </c>
      <c r="F49" s="161" t="s">
        <v>2375</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2479</v>
      </c>
      <c r="B50" s="150" t="s">
        <v>2508</v>
      </c>
      <c r="C50" s="148" t="s">
        <v>2509</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2479</v>
      </c>
      <c r="B51" s="151" t="s">
        <v>2508</v>
      </c>
      <c r="C51" s="152" t="s">
        <v>2510</v>
      </c>
      <c r="D51" s="155" t="s">
        <v>2511</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2479</v>
      </c>
      <c r="B52" s="151" t="s">
        <v>2508</v>
      </c>
      <c r="C52" s="152" t="s">
        <v>2512</v>
      </c>
      <c r="D52" s="155" t="s">
        <v>2513</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2479</v>
      </c>
      <c r="B53" s="151" t="s">
        <v>2508</v>
      </c>
      <c r="C53" s="152" t="s">
        <v>2514</v>
      </c>
      <c r="D53" s="155" t="s">
        <v>2515</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2479</v>
      </c>
      <c r="B54" s="151" t="s">
        <v>2508</v>
      </c>
      <c r="C54" s="152" t="s">
        <v>2516</v>
      </c>
      <c r="D54" s="155" t="s">
        <v>2517</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2479</v>
      </c>
      <c r="B55" s="151" t="s">
        <v>2508</v>
      </c>
      <c r="C55" s="152" t="s">
        <v>2518</v>
      </c>
      <c r="D55" s="155" t="s">
        <v>2519</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2479</v>
      </c>
      <c r="B56" s="150" t="s">
        <v>685</v>
      </c>
      <c r="C56" s="148" t="s">
        <v>2520</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2479</v>
      </c>
      <c r="B57" s="151" t="s">
        <v>685</v>
      </c>
      <c r="C57" s="152" t="s">
        <v>2521</v>
      </c>
      <c r="D57" s="155" t="s">
        <v>2522</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2479</v>
      </c>
      <c r="B58" s="151" t="s">
        <v>685</v>
      </c>
      <c r="C58" s="152" t="s">
        <v>2523</v>
      </c>
      <c r="D58" s="155" t="s">
        <v>2524</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2479</v>
      </c>
      <c r="B59" s="151" t="s">
        <v>685</v>
      </c>
      <c r="C59" s="152" t="s">
        <v>2525</v>
      </c>
      <c r="D59" s="155" t="s">
        <v>2526</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2479</v>
      </c>
      <c r="B60" s="151" t="s">
        <v>685</v>
      </c>
      <c r="C60" s="152" t="s">
        <v>2527</v>
      </c>
      <c r="D60" s="155" t="s">
        <v>2528</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2479</v>
      </c>
      <c r="B61" s="150" t="s">
        <v>2529</v>
      </c>
      <c r="C61" s="148" t="s">
        <v>2530</v>
      </c>
      <c r="D61" s="154" t="s">
        <v>2531</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2479</v>
      </c>
      <c r="B62" s="151" t="s">
        <v>2529</v>
      </c>
      <c r="C62" s="152" t="s">
        <v>2532</v>
      </c>
      <c r="D62" s="155" t="s">
        <v>2533</v>
      </c>
      <c r="E62" s="158" t="s">
        <v>2534</v>
      </c>
      <c r="F62" s="161" t="s">
        <v>2371</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2479</v>
      </c>
      <c r="B63" s="151" t="s">
        <v>2529</v>
      </c>
      <c r="C63" s="152" t="s">
        <v>2535</v>
      </c>
      <c r="D63" s="155" t="s">
        <v>2536</v>
      </c>
      <c r="E63" s="158" t="s">
        <v>2537</v>
      </c>
      <c r="F63" s="161" t="s">
        <v>2375</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2479</v>
      </c>
      <c r="B64" s="151" t="s">
        <v>2529</v>
      </c>
      <c r="C64" s="152" t="s">
        <v>2538</v>
      </c>
      <c r="D64" s="155" t="s">
        <v>2539</v>
      </c>
      <c r="E64" s="158" t="s">
        <v>2540</v>
      </c>
      <c r="F64" s="161" t="s">
        <v>2371</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2479</v>
      </c>
      <c r="B65" s="151" t="s">
        <v>2529</v>
      </c>
      <c r="C65" s="152" t="s">
        <v>2541</v>
      </c>
      <c r="D65" s="155" t="s">
        <v>2542</v>
      </c>
      <c r="E65" s="158" t="s">
        <v>2543</v>
      </c>
      <c r="F65" s="161" t="s">
        <v>2371</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2479</v>
      </c>
      <c r="B66" s="150" t="s">
        <v>2137</v>
      </c>
      <c r="C66" s="148" t="s">
        <v>2544</v>
      </c>
      <c r="D66" s="154" t="s">
        <v>2545</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2479</v>
      </c>
      <c r="B67" s="151" t="s">
        <v>2137</v>
      </c>
      <c r="C67" s="152" t="s">
        <v>2546</v>
      </c>
      <c r="D67" s="155" t="s">
        <v>2547</v>
      </c>
      <c r="E67" s="158" t="s">
        <v>2548</v>
      </c>
      <c r="F67" s="161" t="s">
        <v>2371</v>
      </c>
      <c r="G67" s="164">
        <f>IF(COUNTIF(H67:AU67,"&lt;&gt;")=0,"",SUMPRODUCT(((Recommendations[ImplStatus]="Implemented")+(Recommendations[ImplStatus]="Compensated"))*ISNUMBER(MATCH(Recommendations[Id],H67:AU67,0)))/COUNTIF(H67:AU67,"&lt;&gt;"))</f>
        <v>0</v>
      </c>
      <c r="H67" s="167" t="s">
        <v>304</v>
      </c>
      <c r="I67" s="167" t="s">
        <v>446</v>
      </c>
      <c r="J67" s="167" t="s">
        <v>511</v>
      </c>
      <c r="K67" s="167" t="s">
        <v>517</v>
      </c>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2479</v>
      </c>
      <c r="B68" s="151" t="s">
        <v>2137</v>
      </c>
      <c r="C68" s="152" t="s">
        <v>2549</v>
      </c>
      <c r="D68" s="155" t="s">
        <v>2550</v>
      </c>
      <c r="E68" s="158" t="s">
        <v>2551</v>
      </c>
      <c r="F68" s="161" t="s">
        <v>2371</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2479</v>
      </c>
      <c r="B69" s="151" t="s">
        <v>2137</v>
      </c>
      <c r="C69" s="152" t="s">
        <v>2552</v>
      </c>
      <c r="D69" s="155" t="s">
        <v>2553</v>
      </c>
      <c r="E69" s="158" t="s">
        <v>2554</v>
      </c>
      <c r="F69" s="161" t="s">
        <v>2375</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2479</v>
      </c>
      <c r="B70" s="151" t="s">
        <v>2137</v>
      </c>
      <c r="C70" s="152" t="s">
        <v>2555</v>
      </c>
      <c r="D70" s="155" t="s">
        <v>2556</v>
      </c>
      <c r="E70" s="158" t="s">
        <v>2557</v>
      </c>
      <c r="F70" s="161" t="s">
        <v>2371</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2479</v>
      </c>
      <c r="B71" s="151" t="s">
        <v>2137</v>
      </c>
      <c r="C71" s="152" t="s">
        <v>2558</v>
      </c>
      <c r="D71" s="155" t="s">
        <v>2559</v>
      </c>
      <c r="E71" s="158" t="s">
        <v>2560</v>
      </c>
      <c r="F71" s="161" t="s">
        <v>2371</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2479</v>
      </c>
      <c r="B72" s="151" t="s">
        <v>2137</v>
      </c>
      <c r="C72" s="152" t="s">
        <v>2561</v>
      </c>
      <c r="D72" s="155" t="s">
        <v>2562</v>
      </c>
      <c r="E72" s="158" t="s">
        <v>2563</v>
      </c>
      <c r="F72" s="161" t="s">
        <v>2371</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2479</v>
      </c>
      <c r="B73" s="151" t="s">
        <v>2137</v>
      </c>
      <c r="C73" s="152" t="s">
        <v>2564</v>
      </c>
      <c r="D73" s="155" t="s">
        <v>2565</v>
      </c>
      <c r="E73" s="158" t="s">
        <v>2566</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2479</v>
      </c>
      <c r="B74" s="151" t="s">
        <v>2137</v>
      </c>
      <c r="C74" s="152" t="s">
        <v>2567</v>
      </c>
      <c r="D74" s="155" t="s">
        <v>2568</v>
      </c>
      <c r="E74" s="158" t="s">
        <v>2569</v>
      </c>
      <c r="F74" s="161" t="s">
        <v>2375</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2479</v>
      </c>
      <c r="B75" s="151" t="s">
        <v>2137</v>
      </c>
      <c r="C75" s="152" t="s">
        <v>2570</v>
      </c>
      <c r="D75" s="155" t="s">
        <v>2571</v>
      </c>
      <c r="E75" s="158" t="s">
        <v>2572</v>
      </c>
      <c r="F75" s="161" t="s">
        <v>2385</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2479</v>
      </c>
      <c r="B76" s="151" t="s">
        <v>2137</v>
      </c>
      <c r="C76" s="152" t="s">
        <v>2573</v>
      </c>
      <c r="D76" s="155" t="s">
        <v>2574</v>
      </c>
      <c r="E76" s="158" t="s">
        <v>2575</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2479</v>
      </c>
      <c r="B77" s="150" t="s">
        <v>2407</v>
      </c>
      <c r="C77" s="148" t="s">
        <v>2576</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2479</v>
      </c>
      <c r="B78" s="151" t="s">
        <v>2407</v>
      </c>
      <c r="C78" s="152" t="s">
        <v>2577</v>
      </c>
      <c r="D78" s="155" t="s">
        <v>2578</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2479</v>
      </c>
      <c r="B79" s="151" t="s">
        <v>2407</v>
      </c>
      <c r="C79" s="152" t="s">
        <v>2579</v>
      </c>
      <c r="D79" s="155" t="s">
        <v>2580</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2479</v>
      </c>
      <c r="B80" s="151" t="s">
        <v>2407</v>
      </c>
      <c r="C80" s="152" t="s">
        <v>2581</v>
      </c>
      <c r="D80" s="155" t="s">
        <v>2582</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2479</v>
      </c>
      <c r="B81" s="150" t="s">
        <v>2335</v>
      </c>
      <c r="C81" s="148" t="s">
        <v>2583</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2479</v>
      </c>
      <c r="B82" s="151" t="s">
        <v>2335</v>
      </c>
      <c r="C82" s="152" t="s">
        <v>2584</v>
      </c>
      <c r="D82" s="155" t="s">
        <v>2585</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2479</v>
      </c>
      <c r="B83" s="151" t="s">
        <v>2335</v>
      </c>
      <c r="C83" s="152" t="s">
        <v>2586</v>
      </c>
      <c r="D83" s="155" t="s">
        <v>2587</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2479</v>
      </c>
      <c r="B84" s="151" t="s">
        <v>2335</v>
      </c>
      <c r="C84" s="152" t="s">
        <v>2588</v>
      </c>
      <c r="D84" s="155" t="s">
        <v>2589</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2479</v>
      </c>
      <c r="B85" s="151" t="s">
        <v>2335</v>
      </c>
      <c r="C85" s="152" t="s">
        <v>2590</v>
      </c>
      <c r="D85" s="155" t="s">
        <v>2591</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2479</v>
      </c>
      <c r="B86" s="151" t="s">
        <v>2335</v>
      </c>
      <c r="C86" s="152" t="s">
        <v>2592</v>
      </c>
      <c r="D86" s="155" t="s">
        <v>2593</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2594</v>
      </c>
      <c r="B87" s="149" t="s">
        <v>25</v>
      </c>
      <c r="C87" s="147" t="s">
        <v>2595</v>
      </c>
      <c r="D87" s="153" t="s">
        <v>2596</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2594</v>
      </c>
      <c r="B88" s="150" t="s">
        <v>2597</v>
      </c>
      <c r="C88" s="148" t="s">
        <v>2598</v>
      </c>
      <c r="D88" s="154" t="s">
        <v>2599</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2594</v>
      </c>
      <c r="B89" s="151" t="s">
        <v>2597</v>
      </c>
      <c r="C89" s="152" t="s">
        <v>2600</v>
      </c>
      <c r="D89" s="155" t="s">
        <v>2601</v>
      </c>
      <c r="E89" s="158" t="s">
        <v>2602</v>
      </c>
      <c r="F89" s="161" t="s">
        <v>2371</v>
      </c>
      <c r="G89" s="164">
        <f>IF(COUNTIF(H89:AU89,"&lt;&gt;")=0,"",SUMPRODUCT(((Recommendations[ImplStatus]="Implemented")+(Recommendations[ImplStatus]="Compensated"))*ISNUMBER(MATCH(Recommendations[Id],H89:AU89,0)))/COUNTIF(H89:AU89,"&lt;&gt;"))</f>
        <v>0</v>
      </c>
      <c r="H89" s="167" t="s">
        <v>48</v>
      </c>
      <c r="I89" s="167" t="s">
        <v>54</v>
      </c>
      <c r="J89" s="167" t="s">
        <v>59</v>
      </c>
      <c r="K89" s="167" t="s">
        <v>65</v>
      </c>
      <c r="L89" s="167" t="s">
        <v>71</v>
      </c>
      <c r="M89" s="167" t="s">
        <v>76</v>
      </c>
      <c r="N89" s="167" t="s">
        <v>81</v>
      </c>
      <c r="O89" s="167" t="s">
        <v>87</v>
      </c>
      <c r="P89" s="167" t="s">
        <v>93</v>
      </c>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2594</v>
      </c>
      <c r="B90" s="151" t="s">
        <v>2597</v>
      </c>
      <c r="C90" s="152" t="s">
        <v>2603</v>
      </c>
      <c r="D90" s="155" t="s">
        <v>2604</v>
      </c>
      <c r="E90" s="158" t="s">
        <v>2605</v>
      </c>
      <c r="F90" s="161" t="s">
        <v>2375</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2594</v>
      </c>
      <c r="B91" s="151" t="s">
        <v>2597</v>
      </c>
      <c r="C91" s="152" t="s">
        <v>2606</v>
      </c>
      <c r="D91" s="155" t="s">
        <v>2607</v>
      </c>
      <c r="E91" s="158" t="s">
        <v>2608</v>
      </c>
      <c r="F91" s="161" t="s">
        <v>2371</v>
      </c>
      <c r="G91" s="164">
        <f>IF(COUNTIF(H91:AU91,"&lt;&gt;")=0,"",SUMPRODUCT(((Recommendations[ImplStatus]="Implemented")+(Recommendations[ImplStatus]="Compensated"))*ISNUMBER(MATCH(Recommendations[Id],H91:AU91,0)))/COUNTIF(H91:AU91,"&lt;&gt;"))</f>
        <v>0</v>
      </c>
      <c r="H91" s="167" t="s">
        <v>36</v>
      </c>
      <c r="I91" s="167" t="s">
        <v>41</v>
      </c>
      <c r="J91" s="167" t="s">
        <v>99</v>
      </c>
      <c r="K91" s="167" t="s">
        <v>458</v>
      </c>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2594</v>
      </c>
      <c r="B92" s="151" t="s">
        <v>2597</v>
      </c>
      <c r="C92" s="152" t="s">
        <v>2609</v>
      </c>
      <c r="D92" s="155" t="s">
        <v>2610</v>
      </c>
      <c r="E92" s="158" t="s">
        <v>2611</v>
      </c>
      <c r="F92" s="161" t="s">
        <v>2371</v>
      </c>
      <c r="G92" s="164">
        <f>IF(COUNTIF(H92:AU92,"&lt;&gt;")=0,"",SUMPRODUCT(((Recommendations[ImplStatus]="Implemented")+(Recommendations[ImplStatus]="Compensated"))*ISNUMBER(MATCH(Recommendations[Id],H92:AU92,0)))/COUNTIF(H92:AU92,"&lt;&gt;"))</f>
        <v>0</v>
      </c>
      <c r="H92" s="167" t="s">
        <v>342</v>
      </c>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2594</v>
      </c>
      <c r="B93" s="151" t="s">
        <v>2597</v>
      </c>
      <c r="C93" s="152" t="s">
        <v>2612</v>
      </c>
      <c r="D93" s="155" t="s">
        <v>2613</v>
      </c>
      <c r="E93" s="158" t="s">
        <v>2614</v>
      </c>
      <c r="F93" s="161" t="s">
        <v>2371</v>
      </c>
      <c r="G93" s="164">
        <f>IF(COUNTIF(H93:AU93,"&lt;&gt;")=0,"",SUMPRODUCT(((Recommendations[ImplStatus]="Implemented")+(Recommendations[ImplStatus]="Compensated"))*ISNUMBER(MATCH(Recommendations[Id],H93:AU93,0)))/COUNTIF(H93:AU93,"&lt;&gt;"))</f>
        <v>0</v>
      </c>
      <c r="H93" s="167" t="s">
        <v>18</v>
      </c>
      <c r="I93" s="167" t="s">
        <v>29</v>
      </c>
      <c r="J93" s="167" t="s">
        <v>105</v>
      </c>
      <c r="K93" s="167" t="s">
        <v>112</v>
      </c>
      <c r="L93" s="167" t="s">
        <v>126</v>
      </c>
      <c r="M93" s="167" t="s">
        <v>317</v>
      </c>
      <c r="N93" s="167" t="s">
        <v>324</v>
      </c>
      <c r="O93" s="167" t="s">
        <v>354</v>
      </c>
      <c r="P93" s="167" t="s">
        <v>440</v>
      </c>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2594</v>
      </c>
      <c r="B94" s="151" t="s">
        <v>2597</v>
      </c>
      <c r="C94" s="152" t="s">
        <v>2615</v>
      </c>
      <c r="D94" s="155" t="s">
        <v>2616</v>
      </c>
      <c r="E94" s="158" t="s">
        <v>2617</v>
      </c>
      <c r="F94" s="161" t="s">
        <v>2375</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2594</v>
      </c>
      <c r="B95" s="150" t="s">
        <v>2618</v>
      </c>
      <c r="C95" s="148" t="s">
        <v>2619</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2594</v>
      </c>
      <c r="B96" s="151" t="s">
        <v>2618</v>
      </c>
      <c r="C96" s="152" t="s">
        <v>2620</v>
      </c>
      <c r="D96" s="155" t="s">
        <v>2621</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2594</v>
      </c>
      <c r="B97" s="151" t="s">
        <v>2618</v>
      </c>
      <c r="C97" s="152" t="s">
        <v>2622</v>
      </c>
      <c r="D97" s="155" t="s">
        <v>2623</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2594</v>
      </c>
      <c r="B98" s="151" t="s">
        <v>2618</v>
      </c>
      <c r="C98" s="152" t="s">
        <v>2624</v>
      </c>
      <c r="D98" s="155" t="s">
        <v>2625</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2594</v>
      </c>
      <c r="B99" s="151" t="s">
        <v>2618</v>
      </c>
      <c r="C99" s="152" t="s">
        <v>2626</v>
      </c>
      <c r="D99" s="155" t="s">
        <v>2627</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2594</v>
      </c>
      <c r="B100" s="151" t="s">
        <v>2618</v>
      </c>
      <c r="C100" s="152" t="s">
        <v>2628</v>
      </c>
      <c r="D100" s="155" t="s">
        <v>2629</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2594</v>
      </c>
      <c r="B101" s="151" t="s">
        <v>2618</v>
      </c>
      <c r="C101" s="152" t="s">
        <v>2630</v>
      </c>
      <c r="D101" s="155" t="s">
        <v>2631</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2594</v>
      </c>
      <c r="B102" s="151" t="s">
        <v>2618</v>
      </c>
      <c r="C102" s="152" t="s">
        <v>2632</v>
      </c>
      <c r="D102" s="155" t="s">
        <v>2633</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2594</v>
      </c>
      <c r="B103" s="150" t="s">
        <v>1778</v>
      </c>
      <c r="C103" s="148" t="s">
        <v>2634</v>
      </c>
      <c r="D103" s="154" t="s">
        <v>2635</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2594</v>
      </c>
      <c r="B104" s="151" t="s">
        <v>1778</v>
      </c>
      <c r="C104" s="152" t="s">
        <v>2636</v>
      </c>
      <c r="D104" s="155" t="s">
        <v>2637</v>
      </c>
      <c r="E104" s="158" t="s">
        <v>2638</v>
      </c>
      <c r="F104" s="161" t="s">
        <v>2371</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2594</v>
      </c>
      <c r="B105" s="151" t="s">
        <v>1778</v>
      </c>
      <c r="C105" s="152" t="s">
        <v>2639</v>
      </c>
      <c r="D105" s="155" t="s">
        <v>2640</v>
      </c>
      <c r="E105" s="158" t="s">
        <v>2641</v>
      </c>
      <c r="F105" s="161" t="s">
        <v>2375</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2594</v>
      </c>
      <c r="B106" s="151" t="s">
        <v>1778</v>
      </c>
      <c r="C106" s="152" t="s">
        <v>2642</v>
      </c>
      <c r="D106" s="155" t="s">
        <v>2643</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2594</v>
      </c>
      <c r="B107" s="151" t="s">
        <v>1778</v>
      </c>
      <c r="C107" s="152" t="s">
        <v>2644</v>
      </c>
      <c r="D107" s="155" t="s">
        <v>2645</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2594</v>
      </c>
      <c r="B108" s="151" t="s">
        <v>1778</v>
      </c>
      <c r="C108" s="152" t="s">
        <v>2646</v>
      </c>
      <c r="D108" s="155" t="s">
        <v>2647</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2594</v>
      </c>
      <c r="B109" s="150" t="s">
        <v>2648</v>
      </c>
      <c r="C109" s="148" t="s">
        <v>2649</v>
      </c>
      <c r="D109" s="154" t="s">
        <v>2650</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2594</v>
      </c>
      <c r="B110" s="151" t="s">
        <v>2648</v>
      </c>
      <c r="C110" s="152" t="s">
        <v>2651</v>
      </c>
      <c r="D110" s="155" t="s">
        <v>2652</v>
      </c>
      <c r="E110" s="158" t="s">
        <v>2653</v>
      </c>
      <c r="F110" s="161" t="s">
        <v>2371</v>
      </c>
      <c r="G110" s="164">
        <f>IF(COUNTIF(H110:AU110,"&lt;&gt;")=0,"",SUMPRODUCT(((Recommendations[ImplStatus]="Implemented")+(Recommendations[ImplStatus]="Compensated"))*ISNUMBER(MATCH(Recommendations[Id],H110:AU110,0)))/COUNTIF(H110:AU110,"&lt;&gt;"))</f>
        <v>0</v>
      </c>
      <c r="H110" s="167" t="s">
        <v>279</v>
      </c>
      <c r="I110" s="167" t="s">
        <v>285</v>
      </c>
      <c r="J110" s="167" t="s">
        <v>317</v>
      </c>
      <c r="K110" s="167" t="s">
        <v>324</v>
      </c>
      <c r="L110" s="167" t="s">
        <v>360</v>
      </c>
      <c r="M110" s="167" t="s">
        <v>367</v>
      </c>
      <c r="N110" s="167" t="s">
        <v>399</v>
      </c>
      <c r="O110" s="167" t="s">
        <v>405</v>
      </c>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2594</v>
      </c>
      <c r="B111" s="151" t="s">
        <v>2648</v>
      </c>
      <c r="C111" s="152" t="s">
        <v>2654</v>
      </c>
      <c r="D111" s="155" t="s">
        <v>2655</v>
      </c>
      <c r="E111" s="158" t="s">
        <v>2656</v>
      </c>
      <c r="F111" s="161" t="s">
        <v>2371</v>
      </c>
      <c r="G111" s="164">
        <f>IF(COUNTIF(H111:AU111,"&lt;&gt;")=0,"",SUMPRODUCT(((Recommendations[ImplStatus]="Implemented")+(Recommendations[ImplStatus]="Compensated"))*ISNUMBER(MATCH(Recommendations[Id],H111:AU111,0)))/COUNTIF(H111:AU111,"&lt;&gt;"))</f>
        <v>0</v>
      </c>
      <c r="H111" s="167" t="s">
        <v>336</v>
      </c>
      <c r="I111" s="167" t="s">
        <v>348</v>
      </c>
      <c r="J111" s="167" t="s">
        <v>374</v>
      </c>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2594</v>
      </c>
      <c r="B112" s="151" t="s">
        <v>2648</v>
      </c>
      <c r="C112" s="152" t="s">
        <v>2657</v>
      </c>
      <c r="D112" s="155" t="s">
        <v>2658</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2594</v>
      </c>
      <c r="B113" s="151" t="s">
        <v>2648</v>
      </c>
      <c r="C113" s="152" t="s">
        <v>2659</v>
      </c>
      <c r="D113" s="155" t="s">
        <v>2660</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2594</v>
      </c>
      <c r="B114" s="151" t="s">
        <v>2648</v>
      </c>
      <c r="C114" s="152" t="s">
        <v>2661</v>
      </c>
      <c r="D114" s="155" t="s">
        <v>2662</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2594</v>
      </c>
      <c r="B115" s="151" t="s">
        <v>2648</v>
      </c>
      <c r="C115" s="152" t="s">
        <v>2663</v>
      </c>
      <c r="D115" s="155" t="s">
        <v>2664</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2594</v>
      </c>
      <c r="B116" s="151" t="s">
        <v>2648</v>
      </c>
      <c r="C116" s="152" t="s">
        <v>2665</v>
      </c>
      <c r="D116" s="155" t="s">
        <v>2666</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2594</v>
      </c>
      <c r="B117" s="151" t="s">
        <v>2648</v>
      </c>
      <c r="C117" s="152" t="s">
        <v>2667</v>
      </c>
      <c r="D117" s="155" t="s">
        <v>2668</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2594</v>
      </c>
      <c r="B118" s="151" t="s">
        <v>2648</v>
      </c>
      <c r="C118" s="152" t="s">
        <v>2669</v>
      </c>
      <c r="D118" s="155" t="s">
        <v>2670</v>
      </c>
      <c r="E118" s="158" t="s">
        <v>2671</v>
      </c>
      <c r="F118" s="161" t="s">
        <v>2371</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2594</v>
      </c>
      <c r="B119" s="151" t="s">
        <v>2648</v>
      </c>
      <c r="C119" s="152" t="s">
        <v>2672</v>
      </c>
      <c r="D119" s="155" t="s">
        <v>2673</v>
      </c>
      <c r="E119" s="158" t="s">
        <v>2674</v>
      </c>
      <c r="F119" s="161" t="s">
        <v>2371</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2594</v>
      </c>
      <c r="B120" s="150" t="s">
        <v>2675</v>
      </c>
      <c r="C120" s="148" t="s">
        <v>2676</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2594</v>
      </c>
      <c r="B121" s="151" t="s">
        <v>2675</v>
      </c>
      <c r="C121" s="152" t="s">
        <v>2677</v>
      </c>
      <c r="D121" s="155" t="s">
        <v>2678</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2594</v>
      </c>
      <c r="B122" s="151" t="s">
        <v>2675</v>
      </c>
      <c r="C122" s="152" t="s">
        <v>2679</v>
      </c>
      <c r="D122" s="155" t="s">
        <v>2680</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2594</v>
      </c>
      <c r="B123" s="151" t="s">
        <v>2675</v>
      </c>
      <c r="C123" s="152" t="s">
        <v>2681</v>
      </c>
      <c r="D123" s="155" t="s">
        <v>2682</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2594</v>
      </c>
      <c r="B124" s="151" t="s">
        <v>2675</v>
      </c>
      <c r="C124" s="152" t="s">
        <v>2683</v>
      </c>
      <c r="D124" s="155" t="s">
        <v>2684</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2594</v>
      </c>
      <c r="B125" s="151" t="s">
        <v>2675</v>
      </c>
      <c r="C125" s="152" t="s">
        <v>2685</v>
      </c>
      <c r="D125" s="155" t="s">
        <v>2686</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2594</v>
      </c>
      <c r="B126" s="151" t="s">
        <v>2675</v>
      </c>
      <c r="C126" s="152" t="s">
        <v>2687</v>
      </c>
      <c r="D126" s="155" t="s">
        <v>2688</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2594</v>
      </c>
      <c r="B127" s="151" t="s">
        <v>2675</v>
      </c>
      <c r="C127" s="152" t="s">
        <v>2689</v>
      </c>
      <c r="D127" s="155" t="s">
        <v>2690</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2594</v>
      </c>
      <c r="B128" s="151" t="s">
        <v>2675</v>
      </c>
      <c r="C128" s="152" t="s">
        <v>2691</v>
      </c>
      <c r="D128" s="155" t="s">
        <v>2692</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2594</v>
      </c>
      <c r="B129" s="151" t="s">
        <v>2675</v>
      </c>
      <c r="C129" s="152" t="s">
        <v>2693</v>
      </c>
      <c r="D129" s="155" t="s">
        <v>2694</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2594</v>
      </c>
      <c r="B130" s="151" t="s">
        <v>2675</v>
      </c>
      <c r="C130" s="152" t="s">
        <v>2695</v>
      </c>
      <c r="D130" s="155" t="s">
        <v>2696</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2594</v>
      </c>
      <c r="B131" s="151" t="s">
        <v>2675</v>
      </c>
      <c r="C131" s="152" t="s">
        <v>2697</v>
      </c>
      <c r="D131" s="155" t="s">
        <v>2698</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2594</v>
      </c>
      <c r="B132" s="151" t="s">
        <v>2675</v>
      </c>
      <c r="C132" s="152" t="s">
        <v>2699</v>
      </c>
      <c r="D132" s="155" t="s">
        <v>2700</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2594</v>
      </c>
      <c r="B133" s="150" t="s">
        <v>2701</v>
      </c>
      <c r="C133" s="148" t="s">
        <v>2702</v>
      </c>
      <c r="D133" s="154" t="s">
        <v>2703</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2594</v>
      </c>
      <c r="B134" s="151" t="s">
        <v>2701</v>
      </c>
      <c r="C134" s="152" t="s">
        <v>2704</v>
      </c>
      <c r="D134" s="155" t="s">
        <v>2705</v>
      </c>
      <c r="E134" s="158" t="s">
        <v>2706</v>
      </c>
      <c r="F134" s="161" t="s">
        <v>2375</v>
      </c>
      <c r="G134" s="164">
        <f>IF(COUNTIF(H134:AU134,"&lt;&gt;")=0,"",SUMPRODUCT(((Recommendations[ImplStatus]="Implemented")+(Recommendations[ImplStatus]="Compensated"))*ISNUMBER(MATCH(Recommendations[Id],H134:AU134,0)))/COUNTIF(H134:AU134,"&lt;&gt;"))</f>
        <v>0</v>
      </c>
      <c r="H134" s="167" t="s">
        <v>247</v>
      </c>
      <c r="I134" s="167" t="s">
        <v>253</v>
      </c>
      <c r="J134" s="167" t="s">
        <v>267</v>
      </c>
      <c r="K134" s="167" t="s">
        <v>273</v>
      </c>
      <c r="L134" s="167" t="s">
        <v>291</v>
      </c>
      <c r="M134" s="167" t="s">
        <v>298</v>
      </c>
      <c r="N134" s="167" t="s">
        <v>354</v>
      </c>
      <c r="O134" s="167" t="s">
        <v>380</v>
      </c>
      <c r="P134" s="167" t="s">
        <v>464</v>
      </c>
      <c r="Q134" s="167" t="s">
        <v>470</v>
      </c>
      <c r="R134" s="167" t="s">
        <v>475</v>
      </c>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2594</v>
      </c>
      <c r="B135" s="151" t="s">
        <v>2701</v>
      </c>
      <c r="C135" s="152" t="s">
        <v>2707</v>
      </c>
      <c r="D135" s="155" t="s">
        <v>2708</v>
      </c>
      <c r="E135" s="158" t="s">
        <v>2709</v>
      </c>
      <c r="F135" s="161" t="s">
        <v>2375</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2594</v>
      </c>
      <c r="B136" s="151" t="s">
        <v>2701</v>
      </c>
      <c r="C136" s="152" t="s">
        <v>2710</v>
      </c>
      <c r="D136" s="155" t="s">
        <v>2711</v>
      </c>
      <c r="E136" s="158" t="s">
        <v>2712</v>
      </c>
      <c r="F136" s="161" t="s">
        <v>2371</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2594</v>
      </c>
      <c r="B137" s="151" t="s">
        <v>2701</v>
      </c>
      <c r="C137" s="152" t="s">
        <v>2713</v>
      </c>
      <c r="D137" s="155" t="s">
        <v>2714</v>
      </c>
      <c r="E137" s="158" t="s">
        <v>2715</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2594</v>
      </c>
      <c r="B138" s="150" t="s">
        <v>2011</v>
      </c>
      <c r="C138" s="148" t="s">
        <v>2716</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2594</v>
      </c>
      <c r="B139" s="151" t="s">
        <v>2011</v>
      </c>
      <c r="C139" s="152" t="s">
        <v>2717</v>
      </c>
      <c r="D139" s="155" t="s">
        <v>2718</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2594</v>
      </c>
      <c r="B140" s="151" t="s">
        <v>2011</v>
      </c>
      <c r="C140" s="152" t="s">
        <v>2719</v>
      </c>
      <c r="D140" s="155" t="s">
        <v>2720</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2594</v>
      </c>
      <c r="B141" s="150" t="s">
        <v>2721</v>
      </c>
      <c r="C141" s="148" t="s">
        <v>2722</v>
      </c>
      <c r="D141" s="154" t="s">
        <v>2723</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2594</v>
      </c>
      <c r="B142" s="151" t="s">
        <v>2721</v>
      </c>
      <c r="C142" s="152" t="s">
        <v>2724</v>
      </c>
      <c r="D142" s="155" t="s">
        <v>2725</v>
      </c>
      <c r="E142" s="158" t="s">
        <v>2726</v>
      </c>
      <c r="F142" s="161" t="s">
        <v>2371</v>
      </c>
      <c r="G142" s="164" t="str">
        <f>IF(COUNTIF(H142:AU142,"&lt;&gt;")=0,"",SUMPRODUCT(((Recommendations[ImplStatus]="Implemented")+(Recommendations[ImplStatus]="Compensated"))*ISNUMBER(MATCH(Recommendations[Id],H142:AU142,0)))/COUNTIF(H142:AU142,"&lt;&gt;"))</f>
        <v/>
      </c>
      <c r="H142" s="167"/>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2594</v>
      </c>
      <c r="B143" s="151" t="s">
        <v>2721</v>
      </c>
      <c r="C143" s="152" t="s">
        <v>2727</v>
      </c>
      <c r="D143" s="155" t="s">
        <v>2728</v>
      </c>
      <c r="E143" s="158" t="s">
        <v>2729</v>
      </c>
      <c r="F143" s="161" t="s">
        <v>2371</v>
      </c>
      <c r="G143" s="164">
        <f>IF(COUNTIF(H143:AU143,"&lt;&gt;")=0,"",SUMPRODUCT(((Recommendations[ImplStatus]="Implemented")+(Recommendations[ImplStatus]="Compensated"))*ISNUMBER(MATCH(Recommendations[Id],H143:AU143,0)))/COUNTIF(H143:AU143,"&lt;&gt;"))</f>
        <v>0</v>
      </c>
      <c r="H143" s="167" t="s">
        <v>304</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2594</v>
      </c>
      <c r="B144" s="151" t="s">
        <v>2721</v>
      </c>
      <c r="C144" s="152" t="s">
        <v>2730</v>
      </c>
      <c r="D144" s="155" t="s">
        <v>2731</v>
      </c>
      <c r="E144" s="158" t="s">
        <v>2732</v>
      </c>
      <c r="F144" s="161" t="s">
        <v>2375</v>
      </c>
      <c r="G144" s="164">
        <f>IF(COUNTIF(H144:AU144,"&lt;&gt;")=0,"",SUMPRODUCT(((Recommendations[ImplStatus]="Implemented")+(Recommendations[ImplStatus]="Compensated"))*ISNUMBER(MATCH(Recommendations[Id],H144:AU144,0)))/COUNTIF(H144:AU144,"&lt;&gt;"))</f>
        <v>0</v>
      </c>
      <c r="H144" s="167" t="s">
        <v>452</v>
      </c>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2594</v>
      </c>
      <c r="B145" s="151" t="s">
        <v>2721</v>
      </c>
      <c r="C145" s="152" t="s">
        <v>2733</v>
      </c>
      <c r="D145" s="155" t="s">
        <v>2734</v>
      </c>
      <c r="E145" s="158" t="s">
        <v>2735</v>
      </c>
      <c r="F145" s="161" t="s">
        <v>2371</v>
      </c>
      <c r="G145" s="164" t="str">
        <f>IF(COUNTIF(H145:AU145,"&lt;&gt;")=0,"",SUMPRODUCT(((Recommendations[ImplStatus]="Implemented")+(Recommendations[ImplStatus]="Compensated"))*ISNUMBER(MATCH(Recommendations[Id],H145:AU145,0)))/COUNTIF(H145:AU145,"&lt;&gt;"))</f>
        <v/>
      </c>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2594</v>
      </c>
      <c r="B146" s="151" t="s">
        <v>2721</v>
      </c>
      <c r="C146" s="152" t="s">
        <v>2736</v>
      </c>
      <c r="D146" s="155" t="s">
        <v>2737</v>
      </c>
      <c r="E146" s="158" t="s">
        <v>2738</v>
      </c>
      <c r="F146" s="161" t="s">
        <v>2371</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2594</v>
      </c>
      <c r="B147" s="151" t="s">
        <v>2721</v>
      </c>
      <c r="C147" s="152" t="s">
        <v>2739</v>
      </c>
      <c r="D147" s="155" t="s">
        <v>2740</v>
      </c>
      <c r="E147" s="158" t="s">
        <v>2741</v>
      </c>
      <c r="F147" s="161" t="s">
        <v>2371</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2594</v>
      </c>
      <c r="B148" s="150" t="s">
        <v>2742</v>
      </c>
      <c r="C148" s="148" t="s">
        <v>2743</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2594</v>
      </c>
      <c r="B149" s="151" t="s">
        <v>2742</v>
      </c>
      <c r="C149" s="152" t="s">
        <v>2744</v>
      </c>
      <c r="D149" s="155" t="s">
        <v>2745</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2594</v>
      </c>
      <c r="B150" s="151" t="s">
        <v>2742</v>
      </c>
      <c r="C150" s="152" t="s">
        <v>2746</v>
      </c>
      <c r="D150" s="155" t="s">
        <v>2747</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2594</v>
      </c>
      <c r="B151" s="151" t="s">
        <v>2742</v>
      </c>
      <c r="C151" s="152" t="s">
        <v>2748</v>
      </c>
      <c r="D151" s="155" t="s">
        <v>2749</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2594</v>
      </c>
      <c r="B152" s="151" t="s">
        <v>2742</v>
      </c>
      <c r="C152" s="152" t="s">
        <v>2750</v>
      </c>
      <c r="D152" s="155" t="s">
        <v>2751</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2594</v>
      </c>
      <c r="B153" s="151" t="s">
        <v>2742</v>
      </c>
      <c r="C153" s="152" t="s">
        <v>2752</v>
      </c>
      <c r="D153" s="155" t="s">
        <v>2753</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2754</v>
      </c>
      <c r="B154" s="149" t="s">
        <v>25</v>
      </c>
      <c r="C154" s="147" t="s">
        <v>2755</v>
      </c>
      <c r="D154" s="153" t="s">
        <v>2756</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2754</v>
      </c>
      <c r="B155" s="150" t="s">
        <v>2757</v>
      </c>
      <c r="C155" s="148" t="s">
        <v>2758</v>
      </c>
      <c r="D155" s="154" t="s">
        <v>2759</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2754</v>
      </c>
      <c r="B156" s="151" t="s">
        <v>2757</v>
      </c>
      <c r="C156" s="152" t="s">
        <v>2760</v>
      </c>
      <c r="D156" s="155" t="s">
        <v>2761</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2754</v>
      </c>
      <c r="B157" s="151" t="s">
        <v>2757</v>
      </c>
      <c r="C157" s="152" t="s">
        <v>2762</v>
      </c>
      <c r="D157" s="155" t="s">
        <v>2763</v>
      </c>
      <c r="E157" s="158" t="s">
        <v>2764</v>
      </c>
      <c r="F157" s="161" t="s">
        <v>2371</v>
      </c>
      <c r="G157" s="164">
        <f>IF(COUNTIF(H157:AU157,"&lt;&gt;")=0,"",SUMPRODUCT(((Recommendations[ImplStatus]="Implemented")+(Recommendations[ImplStatus]="Compensated"))*ISNUMBER(MATCH(Recommendations[Id],H157:AU157,0)))/COUNTIF(H157:AU157,"&lt;&gt;"))</f>
        <v>0</v>
      </c>
      <c r="H157" s="167" t="s">
        <v>205</v>
      </c>
      <c r="I157" s="167" t="s">
        <v>220</v>
      </c>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2754</v>
      </c>
      <c r="B158" s="151" t="s">
        <v>2757</v>
      </c>
      <c r="C158" s="152" t="s">
        <v>2765</v>
      </c>
      <c r="D158" s="155" t="s">
        <v>2766</v>
      </c>
      <c r="E158" s="158" t="s">
        <v>2767</v>
      </c>
      <c r="F158" s="161" t="s">
        <v>2371</v>
      </c>
      <c r="G158" s="164">
        <f>IF(COUNTIF(H158:AU158,"&lt;&gt;")=0,"",SUMPRODUCT(((Recommendations[ImplStatus]="Implemented")+(Recommendations[ImplStatus]="Compensated"))*ISNUMBER(MATCH(Recommendations[Id],H158:AU158,0)))/COUNTIF(H158:AU158,"&lt;&gt;"))</f>
        <v>0</v>
      </c>
      <c r="H158" s="167" t="s">
        <v>119</v>
      </c>
      <c r="I158" s="167" t="s">
        <v>126</v>
      </c>
      <c r="J158" s="167" t="s">
        <v>132</v>
      </c>
      <c r="K158" s="167" t="s">
        <v>139</v>
      </c>
      <c r="L158" s="167" t="s">
        <v>145</v>
      </c>
      <c r="M158" s="167" t="s">
        <v>150</v>
      </c>
      <c r="N158" s="167" t="s">
        <v>157</v>
      </c>
      <c r="O158" s="167" t="s">
        <v>163</v>
      </c>
      <c r="P158" s="167" t="s">
        <v>168</v>
      </c>
      <c r="Q158" s="167" t="s">
        <v>240</v>
      </c>
      <c r="R158" s="167" t="s">
        <v>260</v>
      </c>
      <c r="S158" s="167" t="s">
        <v>330</v>
      </c>
      <c r="T158" s="167" t="s">
        <v>386</v>
      </c>
      <c r="U158" s="167" t="s">
        <v>393</v>
      </c>
      <c r="V158" s="167" t="s">
        <v>411</v>
      </c>
      <c r="W158" s="167" t="s">
        <v>417</v>
      </c>
      <c r="X158" s="167" t="s">
        <v>422</v>
      </c>
      <c r="Y158" s="167" t="s">
        <v>428</v>
      </c>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2754</v>
      </c>
      <c r="B159" s="151" t="s">
        <v>2757</v>
      </c>
      <c r="C159" s="152" t="s">
        <v>2768</v>
      </c>
      <c r="D159" s="155" t="s">
        <v>2769</v>
      </c>
      <c r="E159" s="158" t="s">
        <v>2770</v>
      </c>
      <c r="F159" s="161" t="s">
        <v>2371</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2754</v>
      </c>
      <c r="B160" s="151" t="s">
        <v>2757</v>
      </c>
      <c r="C160" s="152" t="s">
        <v>2771</v>
      </c>
      <c r="D160" s="155" t="s">
        <v>2772</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2754</v>
      </c>
      <c r="B161" s="151" t="s">
        <v>2757</v>
      </c>
      <c r="C161" s="152" t="s">
        <v>2773</v>
      </c>
      <c r="D161" s="155" t="s">
        <v>2774</v>
      </c>
      <c r="E161" s="158" t="s">
        <v>2775</v>
      </c>
      <c r="F161" s="161" t="s">
        <v>2371</v>
      </c>
      <c r="G161" s="164">
        <f>IF(COUNTIF(H161:AU161,"&lt;&gt;")=0,"",SUMPRODUCT(((Recommendations[ImplStatus]="Implemented")+(Recommendations[ImplStatus]="Compensated"))*ISNUMBER(MATCH(Recommendations[Id],H161:AU161,0)))/COUNTIF(H161:AU161,"&lt;&gt;"))</f>
        <v>0</v>
      </c>
      <c r="H161" s="167" t="s">
        <v>173</v>
      </c>
      <c r="I161" s="167" t="s">
        <v>179</v>
      </c>
      <c r="J161" s="167" t="s">
        <v>184</v>
      </c>
      <c r="K161" s="167" t="s">
        <v>190</v>
      </c>
      <c r="L161" s="167" t="s">
        <v>195</v>
      </c>
      <c r="M161" s="167" t="s">
        <v>200</v>
      </c>
      <c r="N161" s="167" t="s">
        <v>205</v>
      </c>
      <c r="O161" s="167" t="s">
        <v>210</v>
      </c>
      <c r="P161" s="167" t="s">
        <v>215</v>
      </c>
      <c r="Q161" s="167" t="s">
        <v>220</v>
      </c>
      <c r="R161" s="167" t="s">
        <v>225</v>
      </c>
      <c r="S161" s="167" t="s">
        <v>230</v>
      </c>
      <c r="T161" s="167" t="s">
        <v>235</v>
      </c>
      <c r="U161" s="167" t="s">
        <v>506</v>
      </c>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2754</v>
      </c>
      <c r="B162" s="151" t="s">
        <v>2757</v>
      </c>
      <c r="C162" s="152" t="s">
        <v>2776</v>
      </c>
      <c r="D162" s="155" t="s">
        <v>2777</v>
      </c>
      <c r="E162" s="158" t="s">
        <v>2778</v>
      </c>
      <c r="F162" s="161" t="s">
        <v>2371</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2754</v>
      </c>
      <c r="B163" s="151" t="s">
        <v>2757</v>
      </c>
      <c r="C163" s="152" t="s">
        <v>2779</v>
      </c>
      <c r="D163" s="155" t="s">
        <v>2780</v>
      </c>
      <c r="E163" s="158" t="s">
        <v>2781</v>
      </c>
      <c r="F163" s="161" t="s">
        <v>2371</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2754</v>
      </c>
      <c r="B164" s="150" t="s">
        <v>2175</v>
      </c>
      <c r="C164" s="148" t="s">
        <v>2782</v>
      </c>
      <c r="D164" s="154" t="s">
        <v>2783</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2754</v>
      </c>
      <c r="B165" s="151" t="s">
        <v>2175</v>
      </c>
      <c r="C165" s="152" t="s">
        <v>2784</v>
      </c>
      <c r="D165" s="155" t="s">
        <v>2785</v>
      </c>
      <c r="E165" s="158" t="s">
        <v>2786</v>
      </c>
      <c r="F165" s="161" t="s">
        <v>2371</v>
      </c>
      <c r="G165" s="164">
        <f>IF(COUNTIF(H165:AU165,"&lt;&gt;")=0,"",SUMPRODUCT(((Recommendations[ImplStatus]="Implemented")+(Recommendations[ImplStatus]="Compensated"))*ISNUMBER(MATCH(Recommendations[Id],H165:AU165,0)))/COUNTIF(H165:AU165,"&lt;&gt;"))</f>
        <v>0</v>
      </c>
      <c r="H165" s="167" t="s">
        <v>145</v>
      </c>
      <c r="I165" s="167" t="s">
        <v>150</v>
      </c>
      <c r="J165" s="167" t="s">
        <v>157</v>
      </c>
      <c r="K165" s="167" t="s">
        <v>163</v>
      </c>
      <c r="L165" s="167" t="s">
        <v>168</v>
      </c>
      <c r="M165" s="167" t="s">
        <v>179</v>
      </c>
      <c r="N165" s="167" t="s">
        <v>184</v>
      </c>
      <c r="O165" s="167" t="s">
        <v>190</v>
      </c>
      <c r="P165" s="167" t="s">
        <v>235</v>
      </c>
      <c r="Q165" s="167" t="s">
        <v>253</v>
      </c>
      <c r="R165" s="167" t="s">
        <v>260</v>
      </c>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2754</v>
      </c>
      <c r="B166" s="151" t="s">
        <v>2175</v>
      </c>
      <c r="C166" s="152" t="s">
        <v>2787</v>
      </c>
      <c r="D166" s="155" t="s">
        <v>2788</v>
      </c>
      <c r="E166" s="158" t="s">
        <v>2789</v>
      </c>
      <c r="F166" s="161" t="s">
        <v>2371</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2754</v>
      </c>
      <c r="B167" s="151" t="s">
        <v>2175</v>
      </c>
      <c r="C167" s="152" t="s">
        <v>2790</v>
      </c>
      <c r="D167" s="155" t="s">
        <v>2791</v>
      </c>
      <c r="E167" s="158" t="s">
        <v>2792</v>
      </c>
      <c r="F167" s="161" t="s">
        <v>2371</v>
      </c>
      <c r="G167" s="164">
        <f>IF(COUNTIF(H167:AU167,"&lt;&gt;")=0,"",SUMPRODUCT(((Recommendations[ImplStatus]="Implemented")+(Recommendations[ImplStatus]="Compensated"))*ISNUMBER(MATCH(Recommendations[Id],H167:AU167,0)))/COUNTIF(H167:AU167,"&lt;&gt;"))</f>
        <v>0</v>
      </c>
      <c r="H167" s="167" t="s">
        <v>119</v>
      </c>
      <c r="I167" s="167" t="s">
        <v>132</v>
      </c>
      <c r="J167" s="167" t="s">
        <v>139</v>
      </c>
      <c r="K167" s="167" t="s">
        <v>168</v>
      </c>
      <c r="L167" s="167" t="s">
        <v>173</v>
      </c>
      <c r="M167" s="167" t="s">
        <v>195</v>
      </c>
      <c r="N167" s="167" t="s">
        <v>200</v>
      </c>
      <c r="O167" s="167" t="s">
        <v>210</v>
      </c>
      <c r="P167" s="167" t="s">
        <v>215</v>
      </c>
      <c r="Q167" s="167" t="s">
        <v>225</v>
      </c>
      <c r="R167" s="167" t="s">
        <v>230</v>
      </c>
      <c r="S167" s="167" t="s">
        <v>330</v>
      </c>
      <c r="T167" s="167" t="s">
        <v>386</v>
      </c>
      <c r="U167" s="167" t="s">
        <v>411</v>
      </c>
      <c r="V167" s="167" t="s">
        <v>417</v>
      </c>
      <c r="W167" s="167" t="s">
        <v>422</v>
      </c>
      <c r="X167" s="167" t="s">
        <v>428</v>
      </c>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2754</v>
      </c>
      <c r="B168" s="151" t="s">
        <v>2175</v>
      </c>
      <c r="C168" s="152" t="s">
        <v>2793</v>
      </c>
      <c r="D168" s="155" t="s">
        <v>2794</v>
      </c>
      <c r="E168" s="158"/>
      <c r="F168" s="161" t="s">
        <v>25</v>
      </c>
      <c r="G168" s="164">
        <f>IF(COUNTIF(H168:AU168,"&lt;&gt;")=0,"",SUMPRODUCT(((Recommendations[ImplStatus]="Implemented")+(Recommendations[ImplStatus]="Compensated"))*ISNUMBER(MATCH(Recommendations[Id],H168:AU168,0)))/COUNTIF(H168:AU168,"&lt;&gt;"))</f>
        <v>0</v>
      </c>
      <c r="H168" s="167" t="s">
        <v>310</v>
      </c>
      <c r="I168" s="167" t="s">
        <v>482</v>
      </c>
      <c r="J168" s="167" t="s">
        <v>489</v>
      </c>
      <c r="K168" s="167" t="s">
        <v>495</v>
      </c>
      <c r="L168" s="167" t="s">
        <v>501</v>
      </c>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2754</v>
      </c>
      <c r="B169" s="151" t="s">
        <v>2175</v>
      </c>
      <c r="C169" s="152" t="s">
        <v>2795</v>
      </c>
      <c r="D169" s="155" t="s">
        <v>2796</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2754</v>
      </c>
      <c r="B170" s="151" t="s">
        <v>2175</v>
      </c>
      <c r="C170" s="152" t="s">
        <v>2797</v>
      </c>
      <c r="D170" s="155" t="s">
        <v>2798</v>
      </c>
      <c r="E170" s="158" t="s">
        <v>2799</v>
      </c>
      <c r="F170" s="161" t="s">
        <v>2385</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2754</v>
      </c>
      <c r="B171" s="151" t="s">
        <v>2175</v>
      </c>
      <c r="C171" s="152" t="s">
        <v>2800</v>
      </c>
      <c r="D171" s="155" t="s">
        <v>2801</v>
      </c>
      <c r="E171" s="158"/>
      <c r="F171" s="161" t="s">
        <v>25</v>
      </c>
      <c r="G171" s="164">
        <f>IF(COUNTIF(H171:AU171,"&lt;&gt;")=0,"",SUMPRODUCT(((Recommendations[ImplStatus]="Implemented")+(Recommendations[ImplStatus]="Compensated"))*ISNUMBER(MATCH(Recommendations[Id],H171:AU171,0)))/COUNTIF(H171:AU171,"&lt;&gt;"))</f>
        <v>0</v>
      </c>
      <c r="H171" s="167" t="s">
        <v>434</v>
      </c>
      <c r="I171" s="167" t="s">
        <v>446</v>
      </c>
      <c r="J171" s="167" t="s">
        <v>482</v>
      </c>
      <c r="K171" s="167" t="s">
        <v>511</v>
      </c>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2754</v>
      </c>
      <c r="B172" s="151" t="s">
        <v>2175</v>
      </c>
      <c r="C172" s="152" t="s">
        <v>2802</v>
      </c>
      <c r="D172" s="155" t="s">
        <v>2803</v>
      </c>
      <c r="E172" s="158"/>
      <c r="F172" s="161" t="s">
        <v>25</v>
      </c>
      <c r="G172" s="164">
        <f>IF(COUNTIF(H172:AU172,"&lt;&gt;")=0,"",SUMPRODUCT(((Recommendations[ImplStatus]="Implemented")+(Recommendations[ImplStatus]="Compensated"))*ISNUMBER(MATCH(Recommendations[Id],H172:AU172,0)))/COUNTIF(H172:AU172,"&lt;&gt;"))</f>
        <v>0</v>
      </c>
      <c r="H172" s="167" t="s">
        <v>517</v>
      </c>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2754</v>
      </c>
      <c r="B173" s="151" t="s">
        <v>2175</v>
      </c>
      <c r="C173" s="152" t="s">
        <v>2804</v>
      </c>
      <c r="D173" s="155" t="s">
        <v>2805</v>
      </c>
      <c r="E173" s="158" t="s">
        <v>2806</v>
      </c>
      <c r="F173" s="161" t="s">
        <v>2371</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2754</v>
      </c>
      <c r="B174" s="150" t="s">
        <v>2807</v>
      </c>
      <c r="C174" s="148" t="s">
        <v>2808</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2754</v>
      </c>
      <c r="B175" s="151" t="s">
        <v>2807</v>
      </c>
      <c r="C175" s="152" t="s">
        <v>2809</v>
      </c>
      <c r="D175" s="155" t="s">
        <v>2810</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2754</v>
      </c>
      <c r="B176" s="151" t="s">
        <v>2807</v>
      </c>
      <c r="C176" s="152" t="s">
        <v>2811</v>
      </c>
      <c r="D176" s="155" t="s">
        <v>2812</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2754</v>
      </c>
      <c r="B177" s="151" t="s">
        <v>2807</v>
      </c>
      <c r="C177" s="152" t="s">
        <v>2813</v>
      </c>
      <c r="D177" s="155" t="s">
        <v>2814</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2754</v>
      </c>
      <c r="B178" s="151" t="s">
        <v>2807</v>
      </c>
      <c r="C178" s="152" t="s">
        <v>2815</v>
      </c>
      <c r="D178" s="155" t="s">
        <v>2816</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2754</v>
      </c>
      <c r="B179" s="151" t="s">
        <v>2807</v>
      </c>
      <c r="C179" s="152" t="s">
        <v>2817</v>
      </c>
      <c r="D179" s="155" t="s">
        <v>2818</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2819</v>
      </c>
      <c r="B180" s="149" t="s">
        <v>25</v>
      </c>
      <c r="C180" s="147" t="s">
        <v>2820</v>
      </c>
      <c r="D180" s="153" t="s">
        <v>2821</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2819</v>
      </c>
      <c r="B181" s="150" t="s">
        <v>2822</v>
      </c>
      <c r="C181" s="148" t="s">
        <v>2823</v>
      </c>
      <c r="D181" s="154" t="s">
        <v>2824</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2819</v>
      </c>
      <c r="B182" s="151" t="s">
        <v>2822</v>
      </c>
      <c r="C182" s="152" t="s">
        <v>2825</v>
      </c>
      <c r="D182" s="155" t="s">
        <v>2826</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2819</v>
      </c>
      <c r="B183" s="151" t="s">
        <v>2822</v>
      </c>
      <c r="C183" s="152" t="s">
        <v>2827</v>
      </c>
      <c r="D183" s="155" t="s">
        <v>2828</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2819</v>
      </c>
      <c r="B184" s="151" t="s">
        <v>2822</v>
      </c>
      <c r="C184" s="152" t="s">
        <v>2829</v>
      </c>
      <c r="D184" s="155" t="s">
        <v>2830</v>
      </c>
      <c r="E184" s="158" t="s">
        <v>2831</v>
      </c>
      <c r="F184" s="161" t="s">
        <v>2371</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2819</v>
      </c>
      <c r="B185" s="151" t="s">
        <v>2822</v>
      </c>
      <c r="C185" s="152" t="s">
        <v>2832</v>
      </c>
      <c r="D185" s="155" t="s">
        <v>2833</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2819</v>
      </c>
      <c r="B186" s="151" t="s">
        <v>2822</v>
      </c>
      <c r="C186" s="152" t="s">
        <v>2834</v>
      </c>
      <c r="D186" s="155" t="s">
        <v>2835</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2819</v>
      </c>
      <c r="B187" s="151" t="s">
        <v>2822</v>
      </c>
      <c r="C187" s="152" t="s">
        <v>2836</v>
      </c>
      <c r="D187" s="155" t="s">
        <v>2837</v>
      </c>
      <c r="E187" s="158" t="s">
        <v>2838</v>
      </c>
      <c r="F187" s="161" t="s">
        <v>2371</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2819</v>
      </c>
      <c r="B188" s="151" t="s">
        <v>2822</v>
      </c>
      <c r="C188" s="152" t="s">
        <v>2839</v>
      </c>
      <c r="D188" s="155" t="s">
        <v>2840</v>
      </c>
      <c r="E188" s="158" t="s">
        <v>2841</v>
      </c>
      <c r="F188" s="161" t="s">
        <v>2371</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2819</v>
      </c>
      <c r="B189" s="151" t="s">
        <v>2822</v>
      </c>
      <c r="C189" s="152" t="s">
        <v>2842</v>
      </c>
      <c r="D189" s="155" t="s">
        <v>2843</v>
      </c>
      <c r="E189" s="158" t="s">
        <v>2844</v>
      </c>
      <c r="F189" s="161" t="s">
        <v>2371</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2819</v>
      </c>
      <c r="B190" s="150" t="s">
        <v>2845</v>
      </c>
      <c r="C190" s="148" t="s">
        <v>2846</v>
      </c>
      <c r="D190" s="154" t="s">
        <v>2847</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2819</v>
      </c>
      <c r="B191" s="151" t="s">
        <v>2845</v>
      </c>
      <c r="C191" s="152" t="s">
        <v>2848</v>
      </c>
      <c r="D191" s="155" t="s">
        <v>2849</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2819</v>
      </c>
      <c r="B192" s="151" t="s">
        <v>2845</v>
      </c>
      <c r="C192" s="152" t="s">
        <v>2850</v>
      </c>
      <c r="D192" s="155" t="s">
        <v>2851</v>
      </c>
      <c r="E192" s="158" t="s">
        <v>2852</v>
      </c>
      <c r="F192" s="161" t="s">
        <v>2375</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2819</v>
      </c>
      <c r="B193" s="151" t="s">
        <v>2845</v>
      </c>
      <c r="C193" s="152" t="s">
        <v>2853</v>
      </c>
      <c r="D193" s="155" t="s">
        <v>2854</v>
      </c>
      <c r="E193" s="158" t="s">
        <v>2855</v>
      </c>
      <c r="F193" s="161" t="s">
        <v>2375</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2819</v>
      </c>
      <c r="B194" s="151" t="s">
        <v>2845</v>
      </c>
      <c r="C194" s="152" t="s">
        <v>2856</v>
      </c>
      <c r="D194" s="155" t="s">
        <v>2857</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2819</v>
      </c>
      <c r="B195" s="151" t="s">
        <v>2845</v>
      </c>
      <c r="C195" s="152" t="s">
        <v>2858</v>
      </c>
      <c r="D195" s="155" t="s">
        <v>2859</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2819</v>
      </c>
      <c r="B196" s="150" t="s">
        <v>2860</v>
      </c>
      <c r="C196" s="148" t="s">
        <v>2861</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2819</v>
      </c>
      <c r="B197" s="151" t="s">
        <v>2860</v>
      </c>
      <c r="C197" s="152" t="s">
        <v>2862</v>
      </c>
      <c r="D197" s="155" t="s">
        <v>2863</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2819</v>
      </c>
      <c r="B198" s="151" t="s">
        <v>2860</v>
      </c>
      <c r="C198" s="152" t="s">
        <v>2864</v>
      </c>
      <c r="D198" s="155" t="s">
        <v>2865</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2819</v>
      </c>
      <c r="B199" s="150" t="s">
        <v>2866</v>
      </c>
      <c r="C199" s="148" t="s">
        <v>2867</v>
      </c>
      <c r="D199" s="154" t="s">
        <v>2868</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2819</v>
      </c>
      <c r="B200" s="151" t="s">
        <v>2866</v>
      </c>
      <c r="C200" s="152" t="s">
        <v>2869</v>
      </c>
      <c r="D200" s="155" t="s">
        <v>2870</v>
      </c>
      <c r="E200" s="158" t="s">
        <v>2871</v>
      </c>
      <c r="F200" s="161" t="s">
        <v>2385</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2819</v>
      </c>
      <c r="B201" s="151" t="s">
        <v>2866</v>
      </c>
      <c r="C201" s="152" t="s">
        <v>2872</v>
      </c>
      <c r="D201" s="155" t="s">
        <v>2873</v>
      </c>
      <c r="E201" s="158" t="s">
        <v>2874</v>
      </c>
      <c r="F201" s="161" t="s">
        <v>2371</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2819</v>
      </c>
      <c r="B202" s="151" t="s">
        <v>2866</v>
      </c>
      <c r="C202" s="152" t="s">
        <v>2875</v>
      </c>
      <c r="D202" s="155" t="s">
        <v>2876</v>
      </c>
      <c r="E202" s="158" t="s">
        <v>2877</v>
      </c>
      <c r="F202" s="161" t="s">
        <v>2371</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2819</v>
      </c>
      <c r="B203" s="151" t="s">
        <v>2866</v>
      </c>
      <c r="C203" s="152" t="s">
        <v>2878</v>
      </c>
      <c r="D203" s="155" t="s">
        <v>2879</v>
      </c>
      <c r="E203" s="158" t="s">
        <v>2880</v>
      </c>
      <c r="F203" s="161" t="s">
        <v>2371</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2819</v>
      </c>
      <c r="B204" s="151" t="s">
        <v>2866</v>
      </c>
      <c r="C204" s="152" t="s">
        <v>2881</v>
      </c>
      <c r="D204" s="155" t="s">
        <v>2882</v>
      </c>
      <c r="E204" s="158" t="s">
        <v>2883</v>
      </c>
      <c r="F204" s="161" t="s">
        <v>2371</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2819</v>
      </c>
      <c r="B205" s="150" t="s">
        <v>2884</v>
      </c>
      <c r="C205" s="148" t="s">
        <v>2885</v>
      </c>
      <c r="D205" s="154" t="s">
        <v>2886</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2819</v>
      </c>
      <c r="B206" s="151" t="s">
        <v>2884</v>
      </c>
      <c r="C206" s="152" t="s">
        <v>2887</v>
      </c>
      <c r="D206" s="155" t="s">
        <v>2888</v>
      </c>
      <c r="E206" s="158" t="s">
        <v>2889</v>
      </c>
      <c r="F206" s="161" t="s">
        <v>2375</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2819</v>
      </c>
      <c r="B207" s="151" t="s">
        <v>2884</v>
      </c>
      <c r="C207" s="152" t="s">
        <v>2890</v>
      </c>
      <c r="D207" s="155" t="s">
        <v>2891</v>
      </c>
      <c r="E207" s="158" t="s">
        <v>2892</v>
      </c>
      <c r="F207" s="161" t="s">
        <v>2375</v>
      </c>
      <c r="G207" s="164">
        <f>IF(COUNTIF(H207:AU207,"&lt;&gt;")=0,"",SUMPRODUCT(((Recommendations[ImplStatus]="Implemented")+(Recommendations[ImplStatus]="Compensated"))*ISNUMBER(MATCH(Recommendations[Id],H207:AU207,0)))/COUNTIF(H207:AU207,"&lt;&gt;"))</f>
        <v>0</v>
      </c>
      <c r="H207" s="167" t="s">
        <v>495</v>
      </c>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2819</v>
      </c>
      <c r="B208" s="151" t="s">
        <v>2884</v>
      </c>
      <c r="C208" s="152" t="s">
        <v>2893</v>
      </c>
      <c r="D208" s="155" t="s">
        <v>2894</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2819</v>
      </c>
      <c r="B209" s="150" t="s">
        <v>2895</v>
      </c>
      <c r="C209" s="148" t="s">
        <v>2896</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2819</v>
      </c>
      <c r="B210" s="151" t="s">
        <v>2895</v>
      </c>
      <c r="C210" s="152" t="s">
        <v>2897</v>
      </c>
      <c r="D210" s="155" t="s">
        <v>2898</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2899</v>
      </c>
      <c r="B211" s="149" t="s">
        <v>25</v>
      </c>
      <c r="C211" s="147" t="s">
        <v>2900</v>
      </c>
      <c r="D211" s="153" t="s">
        <v>2901</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2899</v>
      </c>
      <c r="B212" s="150" t="s">
        <v>2902</v>
      </c>
      <c r="C212" s="148" t="s">
        <v>2903</v>
      </c>
      <c r="D212" s="154" t="s">
        <v>2904</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2899</v>
      </c>
      <c r="B213" s="151" t="s">
        <v>2902</v>
      </c>
      <c r="C213" s="152" t="s">
        <v>2905</v>
      </c>
      <c r="D213" s="155" t="s">
        <v>2906</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2899</v>
      </c>
      <c r="B214" s="151" t="s">
        <v>2902</v>
      </c>
      <c r="C214" s="152" t="s">
        <v>2907</v>
      </c>
      <c r="D214" s="155" t="s">
        <v>2908</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2899</v>
      </c>
      <c r="B215" s="151" t="s">
        <v>2902</v>
      </c>
      <c r="C215" s="152" t="s">
        <v>2909</v>
      </c>
      <c r="D215" s="155" t="s">
        <v>2910</v>
      </c>
      <c r="E215" s="158" t="s">
        <v>2911</v>
      </c>
      <c r="F215" s="161" t="s">
        <v>2375</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2899</v>
      </c>
      <c r="B216" s="151" t="s">
        <v>2902</v>
      </c>
      <c r="C216" s="152" t="s">
        <v>2912</v>
      </c>
      <c r="D216" s="155" t="s">
        <v>2913</v>
      </c>
      <c r="E216" s="158" t="s">
        <v>2914</v>
      </c>
      <c r="F216" s="161" t="s">
        <v>2371</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2899</v>
      </c>
      <c r="B217" s="150" t="s">
        <v>2860</v>
      </c>
      <c r="C217" s="148" t="s">
        <v>2915</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2899</v>
      </c>
      <c r="B218" s="151" t="s">
        <v>2860</v>
      </c>
      <c r="C218" s="152" t="s">
        <v>2916</v>
      </c>
      <c r="D218" s="155" t="s">
        <v>2917</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2899</v>
      </c>
      <c r="B219" s="151" t="s">
        <v>2860</v>
      </c>
      <c r="C219" s="152" t="s">
        <v>2918</v>
      </c>
      <c r="D219" s="155" t="s">
        <v>2919</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2899</v>
      </c>
      <c r="B220" s="150" t="s">
        <v>2920</v>
      </c>
      <c r="C220" s="148" t="s">
        <v>2921</v>
      </c>
      <c r="D220" s="154" t="s">
        <v>2922</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2899</v>
      </c>
      <c r="B221" s="151" t="s">
        <v>2920</v>
      </c>
      <c r="C221" s="152" t="s">
        <v>2923</v>
      </c>
      <c r="D221" s="155" t="s">
        <v>2924</v>
      </c>
      <c r="E221" s="158" t="s">
        <v>2925</v>
      </c>
      <c r="F221" s="161" t="s">
        <v>2371</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2899</v>
      </c>
      <c r="B222" s="151" t="s">
        <v>2920</v>
      </c>
      <c r="C222" s="152" t="s">
        <v>2926</v>
      </c>
      <c r="D222" s="155" t="s">
        <v>2927</v>
      </c>
      <c r="E222" s="158" t="s">
        <v>2928</v>
      </c>
      <c r="F222" s="161" t="s">
        <v>2371</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2899</v>
      </c>
      <c r="B223" s="151" t="s">
        <v>2920</v>
      </c>
      <c r="C223" s="152" t="s">
        <v>2929</v>
      </c>
      <c r="D223" s="155" t="s">
        <v>2930</v>
      </c>
      <c r="E223" s="158" t="s">
        <v>2931</v>
      </c>
      <c r="F223" s="161" t="s">
        <v>2371</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2899</v>
      </c>
      <c r="B224" s="151" t="s">
        <v>2920</v>
      </c>
      <c r="C224" s="152" t="s">
        <v>2932</v>
      </c>
      <c r="D224" s="155" t="s">
        <v>2933</v>
      </c>
      <c r="E224" s="158" t="s">
        <v>2934</v>
      </c>
      <c r="F224" s="161" t="s">
        <v>2371</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2899</v>
      </c>
      <c r="B225" s="151" t="s">
        <v>2920</v>
      </c>
      <c r="C225" s="152" t="s">
        <v>2935</v>
      </c>
      <c r="D225" s="155" t="s">
        <v>2936</v>
      </c>
      <c r="E225" s="158" t="s">
        <v>2937</v>
      </c>
      <c r="F225" s="161" t="s">
        <v>2371</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2899</v>
      </c>
      <c r="B226" s="168" t="s">
        <v>2920</v>
      </c>
      <c r="C226" s="169" t="s">
        <v>2938</v>
      </c>
      <c r="D226" s="170" t="s">
        <v>2939</v>
      </c>
      <c r="E226" s="171" t="s">
        <v>2940</v>
      </c>
      <c r="F226" s="172" t="s">
        <v>2371</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528</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IFERROR(INDEX('Recommendations'!$I$2:$I$86, MATCH(H2,'Recommendations'!$B$2:$B$86,0))="Implemented", FALSE))</xm:f>
            <x14:dxf>
              <font>
                <color rgb="FF000000"/>
              </font>
              <fill>
                <patternFill>
                  <bgColor rgb="FF3C7D22"/>
                </patternFill>
              </fill>
            </x14:dxf>
          </x14:cfRule>
          <x14:cfRule type="expression" priority="2" id="{00000000-000E-0000-0700-000002000000}">
            <xm:f>AND(H2&lt;&gt;"", IFERROR(INDEX('Recommendations'!$I$2:$I$86, MATCH(H2,'Recommendations'!$B$2:$B$86,0))="Compensated", FALSE))</xm:f>
            <x14:dxf>
              <font>
                <color rgb="FF000000"/>
              </font>
              <fill>
                <patternFill>
                  <bgColor rgb="FFC6E0B4"/>
                </patternFill>
              </fill>
            </x14:dxf>
          </x14:cfRule>
          <x14:cfRule type="expression" priority="3" id="{00000000-000E-0000-0700-000003000000}">
            <xm:f>AND(H2&lt;&gt;"", IFERROR(INDEX('Recommendations'!$I$2:$I$86, MATCH(H2,'Recommendations'!$B$2:$B$86,0))="Testing", FALSE))</xm:f>
            <x14:dxf>
              <font>
                <color rgb="FF000000"/>
              </font>
              <fill>
                <patternFill>
                  <bgColor rgb="FFFFC000"/>
                </patternFill>
              </fill>
            </x14:dxf>
          </x14:cfRule>
          <x14:cfRule type="expression" priority="4" id="{00000000-000E-0000-0700-000004000000}">
            <xm:f>AND(H2&lt;&gt;"", IFERROR(INDEX('Recommendations'!$I$2:$I$86, MATCH(H2,'Recommendations'!$B$2:$B$86,0))="Failed", FALSE))</xm:f>
            <x14:dxf>
              <font>
                <color rgb="FF000000"/>
              </font>
              <fill>
                <patternFill>
                  <bgColor rgb="FFD82891"/>
                </patternFill>
              </fill>
            </x14:dxf>
          </x14:cfRule>
          <x14:cfRule type="expression" priority="5" id="{00000000-000E-0000-0700-000005000000}">
            <xm:f>AND(H2&lt;&gt;"", IFERROR(INDEX('Recommendations'!$I$2:$I$86, MATCH(H2,'Recommendations'!$B$2:$B$86,0))="Risk Accepted", FALSE))</xm:f>
            <x14:dxf>
              <font>
                <color rgb="FF000000"/>
              </font>
              <fill>
                <patternFill>
                  <bgColor rgb="FFD9D9D9"/>
                </patternFill>
              </fill>
            </x14:dxf>
          </x14:cfRule>
          <x14:cfRule type="expression" priority="6" id="{00000000-000E-0000-0700-000006000000}">
            <xm:f>AND(H2&lt;&gt;"", IFERROR(INDEX('Recommendations'!$I$2:$I$86, MATCH(H2,'Recommendations'!$B$2:$B$86,0))="N/A",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2358</v>
      </c>
      <c r="B1" s="207" t="s">
        <v>2941</v>
      </c>
      <c r="C1" s="207" t="s">
        <v>2942</v>
      </c>
      <c r="D1" s="207" t="s">
        <v>2943</v>
      </c>
      <c r="E1" s="207" t="s">
        <v>1667</v>
      </c>
      <c r="F1" s="207" t="s">
        <v>778</v>
      </c>
      <c r="G1" s="207" t="s">
        <v>779</v>
      </c>
      <c r="H1" s="207" t="s">
        <v>780</v>
      </c>
      <c r="I1" s="207" t="s">
        <v>781</v>
      </c>
      <c r="J1" s="207" t="s">
        <v>782</v>
      </c>
      <c r="K1" s="207" t="s">
        <v>783</v>
      </c>
      <c r="L1" s="207" t="s">
        <v>784</v>
      </c>
      <c r="M1" s="207" t="s">
        <v>785</v>
      </c>
      <c r="N1" s="207" t="s">
        <v>786</v>
      </c>
      <c r="O1" s="207" t="s">
        <v>787</v>
      </c>
      <c r="P1" s="207" t="s">
        <v>788</v>
      </c>
      <c r="Q1" s="207" t="s">
        <v>789</v>
      </c>
      <c r="R1" s="207" t="s">
        <v>790</v>
      </c>
      <c r="S1" s="207" t="s">
        <v>791</v>
      </c>
      <c r="T1" s="207" t="s">
        <v>792</v>
      </c>
      <c r="U1" s="207" t="s">
        <v>793</v>
      </c>
      <c r="V1" s="207" t="s">
        <v>794</v>
      </c>
      <c r="W1" s="207" t="s">
        <v>795</v>
      </c>
      <c r="X1" s="207" t="s">
        <v>796</v>
      </c>
      <c r="Y1" s="207" t="s">
        <v>797</v>
      </c>
      <c r="Z1" s="207" t="s">
        <v>798</v>
      </c>
      <c r="AA1" s="207" t="s">
        <v>799</v>
      </c>
      <c r="AB1" s="207" t="s">
        <v>800</v>
      </c>
      <c r="AC1" s="207" t="s">
        <v>801</v>
      </c>
      <c r="AD1" s="207" t="s">
        <v>802</v>
      </c>
      <c r="AE1" s="207" t="s">
        <v>803</v>
      </c>
      <c r="AF1" s="207" t="s">
        <v>804</v>
      </c>
      <c r="AG1" s="207" t="s">
        <v>805</v>
      </c>
      <c r="AH1" s="207" t="s">
        <v>806</v>
      </c>
      <c r="AI1" s="207" t="s">
        <v>807</v>
      </c>
      <c r="AJ1" s="207" t="s">
        <v>808</v>
      </c>
      <c r="AK1" s="207" t="s">
        <v>809</v>
      </c>
      <c r="AL1" s="207" t="s">
        <v>810</v>
      </c>
      <c r="AM1" s="207" t="s">
        <v>811</v>
      </c>
      <c r="AN1" s="207" t="s">
        <v>812</v>
      </c>
      <c r="AO1" s="207" t="s">
        <v>813</v>
      </c>
      <c r="AP1" s="207" t="s">
        <v>814</v>
      </c>
      <c r="AQ1" s="207" t="s">
        <v>815</v>
      </c>
      <c r="AR1" s="207" t="s">
        <v>816</v>
      </c>
      <c r="AS1" s="207" t="s">
        <v>817</v>
      </c>
      <c r="AT1" s="208" t="s">
        <v>818</v>
      </c>
    </row>
    <row r="2" spans="1:46" ht="60" customHeight="1" outlineLevel="1" x14ac:dyDescent="0.35">
      <c r="A2" s="200" t="s">
        <v>619</v>
      </c>
      <c r="B2" s="186" t="s">
        <v>2944</v>
      </c>
      <c r="C2" s="186"/>
      <c r="D2" s="189" t="s">
        <v>2945</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619</v>
      </c>
      <c r="B3" s="187" t="s">
        <v>2944</v>
      </c>
      <c r="C3" s="188" t="s">
        <v>2946</v>
      </c>
      <c r="D3" s="190" t="s">
        <v>2947</v>
      </c>
      <c r="E3" s="190" t="s">
        <v>2948</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619</v>
      </c>
      <c r="B4" s="187" t="s">
        <v>2944</v>
      </c>
      <c r="C4" s="188" t="s">
        <v>2949</v>
      </c>
      <c r="D4" s="190" t="s">
        <v>2950</v>
      </c>
      <c r="E4" s="190" t="s">
        <v>2951</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619</v>
      </c>
      <c r="B5" s="187" t="s">
        <v>2944</v>
      </c>
      <c r="C5" s="188" t="s">
        <v>2952</v>
      </c>
      <c r="D5" s="190" t="s">
        <v>2953</v>
      </c>
      <c r="E5" s="190" t="s">
        <v>2954</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619</v>
      </c>
      <c r="B6" s="187" t="s">
        <v>2944</v>
      </c>
      <c r="C6" s="188" t="s">
        <v>2955</v>
      </c>
      <c r="D6" s="190" t="s">
        <v>2956</v>
      </c>
      <c r="E6" s="190" t="s">
        <v>2957</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619</v>
      </c>
      <c r="B7" s="187" t="s">
        <v>2944</v>
      </c>
      <c r="C7" s="188" t="s">
        <v>2958</v>
      </c>
      <c r="D7" s="190" t="s">
        <v>2959</v>
      </c>
      <c r="E7" s="190" t="s">
        <v>2960</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619</v>
      </c>
      <c r="B8" s="187" t="s">
        <v>2944</v>
      </c>
      <c r="C8" s="188" t="s">
        <v>2961</v>
      </c>
      <c r="D8" s="190" t="s">
        <v>2962</v>
      </c>
      <c r="E8" s="190" t="s">
        <v>2963</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619</v>
      </c>
      <c r="B9" s="187" t="s">
        <v>2944</v>
      </c>
      <c r="C9" s="188" t="s">
        <v>2964</v>
      </c>
      <c r="D9" s="190" t="s">
        <v>2965</v>
      </c>
      <c r="E9" s="190" t="s">
        <v>2966</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619</v>
      </c>
      <c r="B10" s="187" t="s">
        <v>2944</v>
      </c>
      <c r="C10" s="188" t="s">
        <v>2967</v>
      </c>
      <c r="D10" s="190" t="s">
        <v>2968</v>
      </c>
      <c r="E10" s="190" t="s">
        <v>2969</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619</v>
      </c>
      <c r="B11" s="187" t="s">
        <v>2944</v>
      </c>
      <c r="C11" s="188" t="s">
        <v>2970</v>
      </c>
      <c r="D11" s="190" t="s">
        <v>2971</v>
      </c>
      <c r="E11" s="190" t="s">
        <v>2972</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619</v>
      </c>
      <c r="B12" s="187" t="s">
        <v>2944</v>
      </c>
      <c r="C12" s="188" t="s">
        <v>2973</v>
      </c>
      <c r="D12" s="190" t="s">
        <v>2974</v>
      </c>
      <c r="E12" s="190" t="s">
        <v>2975</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619</v>
      </c>
      <c r="B13" s="187" t="s">
        <v>2944</v>
      </c>
      <c r="C13" s="188" t="s">
        <v>2976</v>
      </c>
      <c r="D13" s="190" t="s">
        <v>2977</v>
      </c>
      <c r="E13" s="190" t="s">
        <v>2978</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619</v>
      </c>
      <c r="B14" s="187" t="s">
        <v>2944</v>
      </c>
      <c r="C14" s="188" t="s">
        <v>2979</v>
      </c>
      <c r="D14" s="190" t="s">
        <v>2980</v>
      </c>
      <c r="E14" s="190" t="s">
        <v>2981</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619</v>
      </c>
      <c r="B15" s="187" t="s">
        <v>2944</v>
      </c>
      <c r="C15" s="188" t="s">
        <v>2982</v>
      </c>
      <c r="D15" s="190" t="s">
        <v>2983</v>
      </c>
      <c r="E15" s="190" t="s">
        <v>2984</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619</v>
      </c>
      <c r="B16" s="187" t="s">
        <v>2944</v>
      </c>
      <c r="C16" s="188" t="s">
        <v>2985</v>
      </c>
      <c r="D16" s="190" t="s">
        <v>2986</v>
      </c>
      <c r="E16" s="190" t="s">
        <v>2987</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619</v>
      </c>
      <c r="B17" s="187" t="s">
        <v>2944</v>
      </c>
      <c r="C17" s="188" t="s">
        <v>2988</v>
      </c>
      <c r="D17" s="190" t="s">
        <v>2989</v>
      </c>
      <c r="E17" s="190" t="s">
        <v>2990</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619</v>
      </c>
      <c r="B18" s="187" t="s">
        <v>2944</v>
      </c>
      <c r="C18" s="188" t="s">
        <v>2991</v>
      </c>
      <c r="D18" s="190" t="s">
        <v>2992</v>
      </c>
      <c r="E18" s="190" t="s">
        <v>2993</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619</v>
      </c>
      <c r="B19" s="186" t="s">
        <v>2994</v>
      </c>
      <c r="C19" s="186"/>
      <c r="D19" s="189" t="s">
        <v>2995</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619</v>
      </c>
      <c r="B20" s="187" t="s">
        <v>2994</v>
      </c>
      <c r="C20" s="188" t="s">
        <v>2996</v>
      </c>
      <c r="D20" s="190" t="s">
        <v>2997</v>
      </c>
      <c r="E20" s="190" t="s">
        <v>2998</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619</v>
      </c>
      <c r="B21" s="187" t="s">
        <v>2994</v>
      </c>
      <c r="C21" s="188" t="s">
        <v>2999</v>
      </c>
      <c r="D21" s="190" t="s">
        <v>3000</v>
      </c>
      <c r="E21" s="190" t="s">
        <v>3001</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619</v>
      </c>
      <c r="B22" s="187" t="s">
        <v>2994</v>
      </c>
      <c r="C22" s="188" t="s">
        <v>3002</v>
      </c>
      <c r="D22" s="190" t="s">
        <v>3003</v>
      </c>
      <c r="E22" s="190" t="s">
        <v>3004</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619</v>
      </c>
      <c r="B23" s="187" t="s">
        <v>2994</v>
      </c>
      <c r="C23" s="188" t="s">
        <v>3005</v>
      </c>
      <c r="D23" s="190" t="s">
        <v>3006</v>
      </c>
      <c r="E23" s="190" t="s">
        <v>3007</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619</v>
      </c>
      <c r="B24" s="187" t="s">
        <v>2994</v>
      </c>
      <c r="C24" s="188" t="s">
        <v>3008</v>
      </c>
      <c r="D24" s="190" t="s">
        <v>3009</v>
      </c>
      <c r="E24" s="190" t="s">
        <v>3010</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619</v>
      </c>
      <c r="B25" s="187" t="s">
        <v>2994</v>
      </c>
      <c r="C25" s="188" t="s">
        <v>3011</v>
      </c>
      <c r="D25" s="190" t="s">
        <v>3012</v>
      </c>
      <c r="E25" s="190" t="s">
        <v>3013</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619</v>
      </c>
      <c r="B26" s="187" t="s">
        <v>2994</v>
      </c>
      <c r="C26" s="188" t="s">
        <v>3014</v>
      </c>
      <c r="D26" s="190" t="s">
        <v>3015</v>
      </c>
      <c r="E26" s="190" t="s">
        <v>3016</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619</v>
      </c>
      <c r="B27" s="187" t="s">
        <v>2994</v>
      </c>
      <c r="C27" s="188" t="s">
        <v>3017</v>
      </c>
      <c r="D27" s="190" t="s">
        <v>3018</v>
      </c>
      <c r="E27" s="190" t="s">
        <v>3019</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619</v>
      </c>
      <c r="B28" s="187" t="s">
        <v>2994</v>
      </c>
      <c r="C28" s="188" t="s">
        <v>3020</v>
      </c>
      <c r="D28" s="190" t="s">
        <v>3021</v>
      </c>
      <c r="E28" s="190" t="s">
        <v>3022</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619</v>
      </c>
      <c r="B29" s="187" t="s">
        <v>2994</v>
      </c>
      <c r="C29" s="188" t="s">
        <v>3023</v>
      </c>
      <c r="D29" s="190" t="s">
        <v>3024</v>
      </c>
      <c r="E29" s="190" t="s">
        <v>3025</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619</v>
      </c>
      <c r="B30" s="187" t="s">
        <v>2994</v>
      </c>
      <c r="C30" s="188" t="s">
        <v>3026</v>
      </c>
      <c r="D30" s="190" t="s">
        <v>3027</v>
      </c>
      <c r="E30" s="190" t="s">
        <v>3028</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619</v>
      </c>
      <c r="B31" s="187" t="s">
        <v>2994</v>
      </c>
      <c r="C31" s="188" t="s">
        <v>3029</v>
      </c>
      <c r="D31" s="190" t="s">
        <v>3030</v>
      </c>
      <c r="E31" s="190" t="s">
        <v>3031</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3032</v>
      </c>
      <c r="B32" s="186"/>
      <c r="C32" s="186"/>
      <c r="D32" s="189" t="s">
        <v>3033</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3032</v>
      </c>
      <c r="B33" s="187"/>
      <c r="C33" s="188" t="s">
        <v>3034</v>
      </c>
      <c r="D33" s="190" t="s">
        <v>3035</v>
      </c>
      <c r="E33" s="190" t="s">
        <v>3036</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3032</v>
      </c>
      <c r="B34" s="187"/>
      <c r="C34" s="188" t="s">
        <v>3037</v>
      </c>
      <c r="D34" s="190" t="s">
        <v>3038</v>
      </c>
      <c r="E34" s="190" t="s">
        <v>3039</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3032</v>
      </c>
      <c r="B35" s="187"/>
      <c r="C35" s="188" t="s">
        <v>3040</v>
      </c>
      <c r="D35" s="190" t="s">
        <v>3041</v>
      </c>
      <c r="E35" s="190" t="s">
        <v>3042</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3032</v>
      </c>
      <c r="B36" s="186" t="s">
        <v>3043</v>
      </c>
      <c r="C36" s="186"/>
      <c r="D36" s="189" t="s">
        <v>3044</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3032</v>
      </c>
      <c r="B37" s="187" t="s">
        <v>3043</v>
      </c>
      <c r="C37" s="188" t="s">
        <v>3045</v>
      </c>
      <c r="D37" s="190" t="s">
        <v>3046</v>
      </c>
      <c r="E37" s="190" t="s">
        <v>3047</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3032</v>
      </c>
      <c r="B38" s="187" t="s">
        <v>3043</v>
      </c>
      <c r="C38" s="188" t="s">
        <v>3048</v>
      </c>
      <c r="D38" s="190" t="s">
        <v>3049</v>
      </c>
      <c r="E38" s="190" t="s">
        <v>3050</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3032</v>
      </c>
      <c r="B39" s="187" t="s">
        <v>3043</v>
      </c>
      <c r="C39" s="188" t="s">
        <v>3051</v>
      </c>
      <c r="D39" s="190" t="s">
        <v>3052</v>
      </c>
      <c r="E39" s="190" t="s">
        <v>3053</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3032</v>
      </c>
      <c r="B40" s="187" t="s">
        <v>3043</v>
      </c>
      <c r="C40" s="188" t="s">
        <v>3054</v>
      </c>
      <c r="D40" s="190" t="s">
        <v>3055</v>
      </c>
      <c r="E40" s="190" t="s">
        <v>3056</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3032</v>
      </c>
      <c r="B41" s="187" t="s">
        <v>3043</v>
      </c>
      <c r="C41" s="188" t="s">
        <v>3057</v>
      </c>
      <c r="D41" s="190" t="s">
        <v>3058</v>
      </c>
      <c r="E41" s="190" t="s">
        <v>3059</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3032</v>
      </c>
      <c r="B42" s="187" t="s">
        <v>3043</v>
      </c>
      <c r="C42" s="188" t="s">
        <v>3060</v>
      </c>
      <c r="D42" s="190" t="s">
        <v>3061</v>
      </c>
      <c r="E42" s="190" t="s">
        <v>3062</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3032</v>
      </c>
      <c r="B43" s="187" t="s">
        <v>3043</v>
      </c>
      <c r="C43" s="188" t="s">
        <v>3063</v>
      </c>
      <c r="D43" s="190" t="s">
        <v>3064</v>
      </c>
      <c r="E43" s="190" t="s">
        <v>3065</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3032</v>
      </c>
      <c r="B44" s="187" t="s">
        <v>3043</v>
      </c>
      <c r="C44" s="188" t="s">
        <v>3066</v>
      </c>
      <c r="D44" s="190" t="s">
        <v>3067</v>
      </c>
      <c r="E44" s="190" t="s">
        <v>3068</v>
      </c>
      <c r="F44" s="192">
        <f>IF(COUNTIF(G44:AT44,"&lt;&gt;")=0,"",SUMPRODUCT(((Recommendations[ImplStatus]="Implemented")+(Recommendations[ImplStatus]="Compensated"))*ISNUMBER(MATCH(Recommendations[Id],G44:AT44,0)))/COUNTIF(G44:AT44,"&lt;&gt;"))</f>
        <v>0</v>
      </c>
      <c r="G44" s="194" t="s">
        <v>267</v>
      </c>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3032</v>
      </c>
      <c r="B45" s="187" t="s">
        <v>3043</v>
      </c>
      <c r="C45" s="188" t="s">
        <v>3069</v>
      </c>
      <c r="D45" s="190" t="s">
        <v>3070</v>
      </c>
      <c r="E45" s="190" t="s">
        <v>3071</v>
      </c>
      <c r="F45" s="192">
        <f>IF(COUNTIF(G45:AT45,"&lt;&gt;")=0,"",SUMPRODUCT(((Recommendations[ImplStatus]="Implemented")+(Recommendations[ImplStatus]="Compensated"))*ISNUMBER(MATCH(Recommendations[Id],G45:AT45,0)))/COUNTIF(G45:AT45,"&lt;&gt;"))</f>
        <v>0</v>
      </c>
      <c r="G45" s="194" t="s">
        <v>273</v>
      </c>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3032</v>
      </c>
      <c r="B46" s="187" t="s">
        <v>3043</v>
      </c>
      <c r="C46" s="188" t="s">
        <v>3072</v>
      </c>
      <c r="D46" s="190" t="s">
        <v>3073</v>
      </c>
      <c r="E46" s="190" t="s">
        <v>3074</v>
      </c>
      <c r="F46" s="192">
        <f>IF(COUNTIF(G46:AT46,"&lt;&gt;")=0,"",SUMPRODUCT(((Recommendations[ImplStatus]="Implemented")+(Recommendations[ImplStatus]="Compensated"))*ISNUMBER(MATCH(Recommendations[Id],G46:AT46,0)))/COUNTIF(G46:AT46,"&lt;&gt;"))</f>
        <v>0</v>
      </c>
      <c r="G46" s="194" t="s">
        <v>253</v>
      </c>
      <c r="H46" s="194" t="s">
        <v>291</v>
      </c>
      <c r="I46" s="194" t="s">
        <v>298</v>
      </c>
      <c r="J46" s="194" t="s">
        <v>354</v>
      </c>
      <c r="K46" s="194" t="s">
        <v>380</v>
      </c>
      <c r="L46" s="194" t="s">
        <v>475</v>
      </c>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3032</v>
      </c>
      <c r="B47" s="187" t="s">
        <v>3043</v>
      </c>
      <c r="C47" s="188" t="s">
        <v>3075</v>
      </c>
      <c r="D47" s="190" t="s">
        <v>3076</v>
      </c>
      <c r="E47" s="190" t="s">
        <v>3077</v>
      </c>
      <c r="F47" s="192">
        <f>IF(COUNTIF(G47:AT47,"&lt;&gt;")=0,"",SUMPRODUCT(((Recommendations[ImplStatus]="Implemented")+(Recommendations[ImplStatus]="Compensated"))*ISNUMBER(MATCH(Recommendations[Id],G47:AT47,0)))/COUNTIF(G47:AT47,"&lt;&gt;"))</f>
        <v>0</v>
      </c>
      <c r="G47" s="194" t="s">
        <v>267</v>
      </c>
      <c r="H47" s="194" t="s">
        <v>273</v>
      </c>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3032</v>
      </c>
      <c r="B48" s="187" t="s">
        <v>3043</v>
      </c>
      <c r="C48" s="188" t="s">
        <v>3078</v>
      </c>
      <c r="D48" s="190" t="s">
        <v>3079</v>
      </c>
      <c r="E48" s="190" t="s">
        <v>3080</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3032</v>
      </c>
      <c r="B49" s="187" t="s">
        <v>3043</v>
      </c>
      <c r="C49" s="188" t="s">
        <v>3081</v>
      </c>
      <c r="D49" s="190" t="s">
        <v>3082</v>
      </c>
      <c r="E49" s="190" t="s">
        <v>3083</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3032</v>
      </c>
      <c r="B50" s="187" t="s">
        <v>3043</v>
      </c>
      <c r="C50" s="188" t="s">
        <v>3084</v>
      </c>
      <c r="D50" s="190" t="s">
        <v>3085</v>
      </c>
      <c r="E50" s="190" t="s">
        <v>3086</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3032</v>
      </c>
      <c r="B51" s="186" t="s">
        <v>3087</v>
      </c>
      <c r="C51" s="186"/>
      <c r="D51" s="189" t="s">
        <v>3088</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3032</v>
      </c>
      <c r="B52" s="187" t="s">
        <v>3087</v>
      </c>
      <c r="C52" s="188" t="s">
        <v>3089</v>
      </c>
      <c r="D52" s="190" t="s">
        <v>3090</v>
      </c>
      <c r="E52" s="190" t="s">
        <v>3091</v>
      </c>
      <c r="F52" s="192">
        <f>IF(COUNTIF(G52:AT52,"&lt;&gt;")=0,"",SUMPRODUCT(((Recommendations[ImplStatus]="Implemented")+(Recommendations[ImplStatus]="Compensated"))*ISNUMBER(MATCH(Recommendations[Id],G52:AT52,0)))/COUNTIF(G52:AT52,"&lt;&gt;"))</f>
        <v>0</v>
      </c>
      <c r="G52" s="194" t="s">
        <v>452</v>
      </c>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3032</v>
      </c>
      <c r="B53" s="187" t="s">
        <v>3087</v>
      </c>
      <c r="C53" s="188" t="s">
        <v>3092</v>
      </c>
      <c r="D53" s="190" t="s">
        <v>3093</v>
      </c>
      <c r="E53" s="190" t="s">
        <v>3094</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3032</v>
      </c>
      <c r="B54" s="187" t="s">
        <v>3087</v>
      </c>
      <c r="C54" s="188" t="s">
        <v>3095</v>
      </c>
      <c r="D54" s="190" t="s">
        <v>3096</v>
      </c>
      <c r="E54" s="190" t="s">
        <v>3097</v>
      </c>
      <c r="F54" s="192">
        <f>IF(COUNTIF(G54:AT54,"&lt;&gt;")=0,"",SUMPRODUCT(((Recommendations[ImplStatus]="Implemented")+(Recommendations[ImplStatus]="Compensated"))*ISNUMBER(MATCH(Recommendations[Id],G54:AT54,0)))/COUNTIF(G54:AT54,"&lt;&gt;"))</f>
        <v>0</v>
      </c>
      <c r="G54" s="194" t="s">
        <v>458</v>
      </c>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3032</v>
      </c>
      <c r="B55" s="187" t="s">
        <v>3087</v>
      </c>
      <c r="C55" s="188" t="s">
        <v>3098</v>
      </c>
      <c r="D55" s="190" t="s">
        <v>3099</v>
      </c>
      <c r="E55" s="190" t="s">
        <v>3100</v>
      </c>
      <c r="F55" s="192">
        <f>IF(COUNTIF(G55:AT55,"&lt;&gt;")=0,"",SUMPRODUCT(((Recommendations[ImplStatus]="Implemented")+(Recommendations[ImplStatus]="Compensated"))*ISNUMBER(MATCH(Recommendations[Id],G55:AT55,0)))/COUNTIF(G55:AT55,"&lt;&gt;"))</f>
        <v>0</v>
      </c>
      <c r="G55" s="194" t="s">
        <v>317</v>
      </c>
      <c r="H55" s="194" t="s">
        <v>324</v>
      </c>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3032</v>
      </c>
      <c r="B56" s="187" t="s">
        <v>3087</v>
      </c>
      <c r="C56" s="188" t="s">
        <v>3101</v>
      </c>
      <c r="D56" s="190" t="s">
        <v>3102</v>
      </c>
      <c r="E56" s="190" t="s">
        <v>3103</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3032</v>
      </c>
      <c r="B57" s="187" t="s">
        <v>3087</v>
      </c>
      <c r="C57" s="188" t="s">
        <v>3104</v>
      </c>
      <c r="D57" s="190" t="s">
        <v>3105</v>
      </c>
      <c r="E57" s="190" t="s">
        <v>3106</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3032</v>
      </c>
      <c r="B58" s="187" t="s">
        <v>3087</v>
      </c>
      <c r="C58" s="188" t="s">
        <v>3107</v>
      </c>
      <c r="D58" s="190" t="s">
        <v>3108</v>
      </c>
      <c r="E58" s="190" t="s">
        <v>3109</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3032</v>
      </c>
      <c r="B59" s="187" t="s">
        <v>3087</v>
      </c>
      <c r="C59" s="188" t="s">
        <v>3110</v>
      </c>
      <c r="D59" s="190" t="s">
        <v>3111</v>
      </c>
      <c r="E59" s="190" t="s">
        <v>3112</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3032</v>
      </c>
      <c r="B60" s="187" t="s">
        <v>3113</v>
      </c>
      <c r="C60" s="188" t="s">
        <v>3114</v>
      </c>
      <c r="D60" s="190" t="s">
        <v>3115</v>
      </c>
      <c r="E60" s="190" t="s">
        <v>3116</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3032</v>
      </c>
      <c r="B61" s="187" t="s">
        <v>3113</v>
      </c>
      <c r="C61" s="188" t="s">
        <v>3117</v>
      </c>
      <c r="D61" s="190" t="s">
        <v>3118</v>
      </c>
      <c r="E61" s="190" t="s">
        <v>3119</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3032</v>
      </c>
      <c r="B62" s="186" t="s">
        <v>3120</v>
      </c>
      <c r="C62" s="186"/>
      <c r="D62" s="189" t="s">
        <v>3121</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3032</v>
      </c>
      <c r="B63" s="187" t="s">
        <v>3120</v>
      </c>
      <c r="C63" s="188" t="s">
        <v>3122</v>
      </c>
      <c r="D63" s="190" t="s">
        <v>3123</v>
      </c>
      <c r="E63" s="190" t="s">
        <v>3124</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3032</v>
      </c>
      <c r="B64" s="187" t="s">
        <v>3120</v>
      </c>
      <c r="C64" s="188" t="s">
        <v>3125</v>
      </c>
      <c r="D64" s="190" t="s">
        <v>3126</v>
      </c>
      <c r="E64" s="190" t="s">
        <v>3127</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3032</v>
      </c>
      <c r="B65" s="187" t="s">
        <v>3120</v>
      </c>
      <c r="C65" s="188" t="s">
        <v>3128</v>
      </c>
      <c r="D65" s="190" t="s">
        <v>3129</v>
      </c>
      <c r="E65" s="190" t="s">
        <v>3130</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3032</v>
      </c>
      <c r="B66" s="187" t="s">
        <v>3120</v>
      </c>
      <c r="C66" s="188" t="s">
        <v>3131</v>
      </c>
      <c r="D66" s="190" t="s">
        <v>3132</v>
      </c>
      <c r="E66" s="190" t="s">
        <v>3133</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3032</v>
      </c>
      <c r="B67" s="187" t="s">
        <v>3120</v>
      </c>
      <c r="C67" s="188" t="s">
        <v>3134</v>
      </c>
      <c r="D67" s="190" t="s">
        <v>3135</v>
      </c>
      <c r="E67" s="190" t="s">
        <v>3136</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3032</v>
      </c>
      <c r="B68" s="187" t="s">
        <v>3120</v>
      </c>
      <c r="C68" s="188" t="s">
        <v>3137</v>
      </c>
      <c r="D68" s="190" t="s">
        <v>3138</v>
      </c>
      <c r="E68" s="190" t="s">
        <v>3139</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3032</v>
      </c>
      <c r="B69" s="187" t="s">
        <v>3120</v>
      </c>
      <c r="C69" s="188" t="s">
        <v>3140</v>
      </c>
      <c r="D69" s="190" t="s">
        <v>3141</v>
      </c>
      <c r="E69" s="190" t="s">
        <v>3142</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3032</v>
      </c>
      <c r="B70" s="187" t="s">
        <v>3120</v>
      </c>
      <c r="C70" s="188" t="s">
        <v>3143</v>
      </c>
      <c r="D70" s="190" t="s">
        <v>3144</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3032</v>
      </c>
      <c r="B71" s="187" t="s">
        <v>3120</v>
      </c>
      <c r="C71" s="188" t="s">
        <v>3145</v>
      </c>
      <c r="D71" s="190" t="s">
        <v>3146</v>
      </c>
      <c r="E71" s="190" t="s">
        <v>3147</v>
      </c>
      <c r="F71" s="192">
        <f>IF(COUNTIF(G71:AT71,"&lt;&gt;")=0,"",SUMPRODUCT(((Recommendations[ImplStatus]="Implemented")+(Recommendations[ImplStatus]="Compensated"))*ISNUMBER(MATCH(Recommendations[Id],G71:AT71,0)))/COUNTIF(G71:AT71,"&lt;&gt;"))</f>
        <v>0</v>
      </c>
      <c r="G71" s="194" t="s">
        <v>304</v>
      </c>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3032</v>
      </c>
      <c r="B72" s="187" t="s">
        <v>3120</v>
      </c>
      <c r="C72" s="188" t="s">
        <v>3148</v>
      </c>
      <c r="D72" s="190" t="s">
        <v>3149</v>
      </c>
      <c r="E72" s="190" t="s">
        <v>3150</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3032</v>
      </c>
      <c r="B73" s="187" t="s">
        <v>3120</v>
      </c>
      <c r="C73" s="188" t="s">
        <v>3151</v>
      </c>
      <c r="D73" s="190" t="s">
        <v>3152</v>
      </c>
      <c r="E73" s="190" t="s">
        <v>3153</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3032</v>
      </c>
      <c r="B74" s="187" t="s">
        <v>3120</v>
      </c>
      <c r="C74" s="188" t="s">
        <v>3154</v>
      </c>
      <c r="D74" s="190" t="s">
        <v>3155</v>
      </c>
      <c r="E74" s="190" t="s">
        <v>3156</v>
      </c>
      <c r="F74" s="192">
        <f>IF(COUNTIF(G74:AT74,"&lt;&gt;")=0,"",SUMPRODUCT(((Recommendations[ImplStatus]="Implemented")+(Recommendations[ImplStatus]="Compensated"))*ISNUMBER(MATCH(Recommendations[Id],G74:AT74,0)))/COUNTIF(G74:AT74,"&lt;&gt;"))</f>
        <v>0</v>
      </c>
      <c r="G74" s="194" t="s">
        <v>304</v>
      </c>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3032</v>
      </c>
      <c r="B75" s="187" t="s">
        <v>3120</v>
      </c>
      <c r="C75" s="188" t="s">
        <v>3157</v>
      </c>
      <c r="D75" s="190" t="s">
        <v>3158</v>
      </c>
      <c r="E75" s="190" t="s">
        <v>3159</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3032</v>
      </c>
      <c r="B76" s="187" t="s">
        <v>3120</v>
      </c>
      <c r="C76" s="188" t="s">
        <v>3160</v>
      </c>
      <c r="D76" s="190" t="s">
        <v>3161</v>
      </c>
      <c r="E76" s="190" t="s">
        <v>3162</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3032</v>
      </c>
      <c r="B77" s="187" t="s">
        <v>3120</v>
      </c>
      <c r="C77" s="188" t="s">
        <v>3163</v>
      </c>
      <c r="D77" s="190" t="s">
        <v>3164</v>
      </c>
      <c r="E77" s="190" t="s">
        <v>3165</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3032</v>
      </c>
      <c r="B78" s="187" t="s">
        <v>3120</v>
      </c>
      <c r="C78" s="188" t="s">
        <v>3166</v>
      </c>
      <c r="D78" s="190" t="s">
        <v>3167</v>
      </c>
      <c r="E78" s="190" t="s">
        <v>3168</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3032</v>
      </c>
      <c r="B79" s="186" t="s">
        <v>3120</v>
      </c>
      <c r="C79" s="186"/>
      <c r="D79" s="189" t="s">
        <v>3169</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3170</v>
      </c>
      <c r="B80" s="187"/>
      <c r="C80" s="188" t="s">
        <v>3171</v>
      </c>
      <c r="D80" s="190" t="s">
        <v>3172</v>
      </c>
      <c r="E80" s="190" t="s">
        <v>3173</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3170</v>
      </c>
      <c r="B81" s="187"/>
      <c r="C81" s="188" t="s">
        <v>3174</v>
      </c>
      <c r="D81" s="190" t="s">
        <v>3175</v>
      </c>
      <c r="E81" s="190" t="s">
        <v>3176</v>
      </c>
      <c r="F81" s="192">
        <f>IF(COUNTIF(G81:AT81,"&lt;&gt;")=0,"",SUMPRODUCT(((Recommendations[ImplStatus]="Implemented")+(Recommendations[ImplStatus]="Compensated"))*ISNUMBER(MATCH(Recommendations[Id],G81:AT81,0)))/COUNTIF(G81:AT81,"&lt;&gt;"))</f>
        <v>0</v>
      </c>
      <c r="G81" s="194" t="s">
        <v>458</v>
      </c>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3170</v>
      </c>
      <c r="B82" s="187"/>
      <c r="C82" s="188" t="s">
        <v>3177</v>
      </c>
      <c r="D82" s="190" t="s">
        <v>3178</v>
      </c>
      <c r="E82" s="190" t="s">
        <v>3179</v>
      </c>
      <c r="F82" s="192">
        <f>IF(COUNTIF(G82:AT82,"&lt;&gt;")=0,"",SUMPRODUCT(((Recommendations[ImplStatus]="Implemented")+(Recommendations[ImplStatus]="Compensated"))*ISNUMBER(MATCH(Recommendations[Id],G82:AT82,0)))/COUNTIF(G82:AT82,"&lt;&gt;"))</f>
        <v>0</v>
      </c>
      <c r="G82" s="194" t="s">
        <v>48</v>
      </c>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3170</v>
      </c>
      <c r="B83" s="187"/>
      <c r="C83" s="188" t="s">
        <v>3180</v>
      </c>
      <c r="D83" s="190" t="s">
        <v>3181</v>
      </c>
      <c r="E83" s="190" t="s">
        <v>3182</v>
      </c>
      <c r="F83" s="192">
        <f>IF(COUNTIF(G83:AT83,"&lt;&gt;")=0,"",SUMPRODUCT(((Recommendations[ImplStatus]="Implemented")+(Recommendations[ImplStatus]="Compensated"))*ISNUMBER(MATCH(Recommendations[Id],G83:AT83,0)))/COUNTIF(G83:AT83,"&lt;&gt;"))</f>
        <v>0</v>
      </c>
      <c r="G83" s="194" t="s">
        <v>105</v>
      </c>
      <c r="H83" s="194" t="s">
        <v>112</v>
      </c>
      <c r="I83" s="194" t="s">
        <v>440</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3170</v>
      </c>
      <c r="B84" s="186"/>
      <c r="C84" s="186"/>
      <c r="D84" s="189" t="s">
        <v>3183</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3184</v>
      </c>
      <c r="B85" s="187"/>
      <c r="C85" s="188" t="s">
        <v>3185</v>
      </c>
      <c r="D85" s="190" t="s">
        <v>3186</v>
      </c>
      <c r="E85" s="190" t="s">
        <v>3187</v>
      </c>
      <c r="F85" s="192">
        <f>IF(COUNTIF(G85:AT85,"&lt;&gt;")=0,"",SUMPRODUCT(((Recommendations[ImplStatus]="Implemented")+(Recommendations[ImplStatus]="Compensated"))*ISNUMBER(MATCH(Recommendations[Id],G85:AT85,0)))/COUNTIF(G85:AT85,"&lt;&gt;"))</f>
        <v>0</v>
      </c>
      <c r="G85" s="194" t="s">
        <v>29</v>
      </c>
      <c r="H85" s="194" t="s">
        <v>105</v>
      </c>
      <c r="I85" s="194" t="s">
        <v>440</v>
      </c>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3184</v>
      </c>
      <c r="B86" s="187"/>
      <c r="C86" s="188" t="s">
        <v>3188</v>
      </c>
      <c r="D86" s="190" t="s">
        <v>3189</v>
      </c>
      <c r="E86" s="190" t="s">
        <v>3190</v>
      </c>
      <c r="F86" s="192">
        <f>IF(COUNTIF(G86:AT86,"&lt;&gt;")=0,"",SUMPRODUCT(((Recommendations[ImplStatus]="Implemented")+(Recommendations[ImplStatus]="Compensated"))*ISNUMBER(MATCH(Recommendations[Id],G86:AT86,0)))/COUNTIF(G86:AT86,"&lt;&gt;"))</f>
        <v>0</v>
      </c>
      <c r="G86" s="194" t="s">
        <v>18</v>
      </c>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3184</v>
      </c>
      <c r="B87" s="187"/>
      <c r="C87" s="188" t="s">
        <v>3191</v>
      </c>
      <c r="D87" s="190" t="s">
        <v>3192</v>
      </c>
      <c r="E87" s="190" t="s">
        <v>3193</v>
      </c>
      <c r="F87" s="192">
        <f>IF(COUNTIF(G87:AT87,"&lt;&gt;")=0,"",SUMPRODUCT(((Recommendations[ImplStatus]="Implemented")+(Recommendations[ImplStatus]="Compensated"))*ISNUMBER(MATCH(Recommendations[Id],G87:AT87,0)))/COUNTIF(G87:AT87,"&lt;&gt;"))</f>
        <v>0</v>
      </c>
      <c r="G87" s="194" t="s">
        <v>18</v>
      </c>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3184</v>
      </c>
      <c r="B88" s="187"/>
      <c r="C88" s="188" t="s">
        <v>3194</v>
      </c>
      <c r="D88" s="190" t="s">
        <v>3195</v>
      </c>
      <c r="E88" s="190" t="s">
        <v>3196</v>
      </c>
      <c r="F88" s="192">
        <f>IF(COUNTIF(G88:AT88,"&lt;&gt;")=0,"",SUMPRODUCT(((Recommendations[ImplStatus]="Implemented")+(Recommendations[ImplStatus]="Compensated"))*ISNUMBER(MATCH(Recommendations[Id],G88:AT88,0)))/COUNTIF(G88:AT88,"&lt;&gt;"))</f>
        <v>0</v>
      </c>
      <c r="G88" s="194" t="s">
        <v>112</v>
      </c>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3184</v>
      </c>
      <c r="B89" s="187"/>
      <c r="C89" s="188" t="s">
        <v>3197</v>
      </c>
      <c r="D89" s="190" t="s">
        <v>3198</v>
      </c>
      <c r="E89" s="190" t="s">
        <v>3199</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3184</v>
      </c>
      <c r="B90" s="186" t="s">
        <v>3200</v>
      </c>
      <c r="C90" s="186"/>
      <c r="D90" s="189" t="s">
        <v>3201</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3184</v>
      </c>
      <c r="B91" s="187" t="s">
        <v>3200</v>
      </c>
      <c r="C91" s="188" t="s">
        <v>3202</v>
      </c>
      <c r="D91" s="190" t="s">
        <v>3203</v>
      </c>
      <c r="E91" s="190" t="s">
        <v>3204</v>
      </c>
      <c r="F91" s="192">
        <f>IF(COUNTIF(G91:AT91,"&lt;&gt;")=0,"",SUMPRODUCT(((Recommendations[ImplStatus]="Implemented")+(Recommendations[ImplStatus]="Compensated"))*ISNUMBER(MATCH(Recommendations[Id],G91:AT91,0)))/COUNTIF(G91:AT91,"&lt;&gt;"))</f>
        <v>0</v>
      </c>
      <c r="G91" s="194" t="s">
        <v>59</v>
      </c>
      <c r="H91" s="194" t="s">
        <v>65</v>
      </c>
      <c r="I91" s="194" t="s">
        <v>71</v>
      </c>
      <c r="J91" s="194" t="s">
        <v>76</v>
      </c>
      <c r="K91" s="194" t="s">
        <v>81</v>
      </c>
      <c r="L91" s="194" t="s">
        <v>87</v>
      </c>
      <c r="M91" s="194" t="s">
        <v>93</v>
      </c>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3184</v>
      </c>
      <c r="B92" s="187" t="s">
        <v>3200</v>
      </c>
      <c r="C92" s="188" t="s">
        <v>3205</v>
      </c>
      <c r="D92" s="190" t="s">
        <v>3206</v>
      </c>
      <c r="E92" s="190" t="s">
        <v>3207</v>
      </c>
      <c r="F92" s="192">
        <f>IF(COUNTIF(G92:AT92,"&lt;&gt;")=0,"",SUMPRODUCT(((Recommendations[ImplStatus]="Implemented")+(Recommendations[ImplStatus]="Compensated"))*ISNUMBER(MATCH(Recommendations[Id],G92:AT92,0)))/COUNTIF(G92:AT92,"&lt;&gt;"))</f>
        <v>0</v>
      </c>
      <c r="G92" s="194" t="s">
        <v>59</v>
      </c>
      <c r="H92" s="194" t="s">
        <v>65</v>
      </c>
      <c r="I92" s="194" t="s">
        <v>71</v>
      </c>
      <c r="J92" s="194" t="s">
        <v>76</v>
      </c>
      <c r="K92" s="194" t="s">
        <v>81</v>
      </c>
      <c r="L92" s="194" t="s">
        <v>87</v>
      </c>
      <c r="M92" s="194" t="s">
        <v>99</v>
      </c>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3200</v>
      </c>
      <c r="C93" s="188" t="s">
        <v>3208</v>
      </c>
      <c r="D93" s="190" t="s">
        <v>3209</v>
      </c>
      <c r="E93" s="190" t="s">
        <v>3210</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3200</v>
      </c>
      <c r="C94" s="188" t="s">
        <v>3211</v>
      </c>
      <c r="D94" s="190" t="s">
        <v>3212</v>
      </c>
      <c r="E94" s="190" t="s">
        <v>3213</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3200</v>
      </c>
      <c r="C95" s="188" t="s">
        <v>3214</v>
      </c>
      <c r="D95" s="190" t="s">
        <v>3215</v>
      </c>
      <c r="E95" s="190" t="s">
        <v>3216</v>
      </c>
      <c r="F95" s="192">
        <f>IF(COUNTIF(G95:AT95,"&lt;&gt;")=0,"",SUMPRODUCT(((Recommendations[ImplStatus]="Implemented")+(Recommendations[ImplStatus]="Compensated"))*ISNUMBER(MATCH(Recommendations[Id],G95:AT95,0)))/COUNTIF(G95:AT95,"&lt;&gt;"))</f>
        <v>0</v>
      </c>
      <c r="G95" s="194" t="s">
        <v>41</v>
      </c>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3200</v>
      </c>
      <c r="C96" s="188" t="s">
        <v>3217</v>
      </c>
      <c r="D96" s="190" t="s">
        <v>3218</v>
      </c>
      <c r="E96" s="190" t="s">
        <v>3219</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3200</v>
      </c>
      <c r="C97" s="188" t="s">
        <v>3220</v>
      </c>
      <c r="D97" s="190" t="s">
        <v>3221</v>
      </c>
      <c r="E97" s="190" t="s">
        <v>3222</v>
      </c>
      <c r="F97" s="192">
        <f>IF(COUNTIF(G97:AT97,"&lt;&gt;")=0,"",SUMPRODUCT(((Recommendations[ImplStatus]="Implemented")+(Recommendations[ImplStatus]="Compensated"))*ISNUMBER(MATCH(Recommendations[Id],G97:AT97,0)))/COUNTIF(G97:AT97,"&lt;&gt;"))</f>
        <v>0</v>
      </c>
      <c r="G97" s="194" t="s">
        <v>36</v>
      </c>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3200</v>
      </c>
      <c r="C98" s="188" t="s">
        <v>3223</v>
      </c>
      <c r="D98" s="190" t="s">
        <v>3224</v>
      </c>
      <c r="E98" s="190" t="s">
        <v>3225</v>
      </c>
      <c r="F98" s="192">
        <f>IF(COUNTIF(G98:AT98,"&lt;&gt;")=0,"",SUMPRODUCT(((Recommendations[ImplStatus]="Implemented")+(Recommendations[ImplStatus]="Compensated"))*ISNUMBER(MATCH(Recommendations[Id],G98:AT98,0)))/COUNTIF(G98:AT98,"&lt;&gt;"))</f>
        <v>0</v>
      </c>
      <c r="G98" s="194" t="s">
        <v>41</v>
      </c>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3226</v>
      </c>
      <c r="C99" s="186"/>
      <c r="D99" s="189" t="s">
        <v>3227</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3226</v>
      </c>
      <c r="C100" s="188" t="s">
        <v>3228</v>
      </c>
      <c r="D100" s="190" t="s">
        <v>3229</v>
      </c>
      <c r="E100" s="190" t="s">
        <v>3230</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3226</v>
      </c>
      <c r="C101" s="188" t="s">
        <v>3231</v>
      </c>
      <c r="D101" s="190" t="s">
        <v>3232</v>
      </c>
      <c r="E101" s="190" t="s">
        <v>3233</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3226</v>
      </c>
      <c r="C102" s="188" t="s">
        <v>3234</v>
      </c>
      <c r="D102" s="190" t="s">
        <v>3235</v>
      </c>
      <c r="E102" s="190" t="s">
        <v>3236</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3226</v>
      </c>
      <c r="C103" s="188" t="s">
        <v>3237</v>
      </c>
      <c r="D103" s="190" t="s">
        <v>3238</v>
      </c>
      <c r="E103" s="190" t="s">
        <v>3239</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3226</v>
      </c>
      <c r="C104" s="196" t="s">
        <v>3240</v>
      </c>
      <c r="D104" s="197" t="s">
        <v>3241</v>
      </c>
      <c r="E104" s="197" t="s">
        <v>3242</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528</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IFERROR(INDEX('Recommendations'!$I$2:$I$86, MATCH(G2,'Recommendations'!$B$2:$B$86,0))="Implemented", FALSE))</xm:f>
            <x14:dxf>
              <font>
                <color rgb="FF000000"/>
              </font>
              <fill>
                <patternFill>
                  <bgColor rgb="FF3C7D22"/>
                </patternFill>
              </fill>
            </x14:dxf>
          </x14:cfRule>
          <x14:cfRule type="expression" priority="2" id="{00000000-000E-0000-0800-000002000000}">
            <xm:f>AND(G2&lt;&gt;"", IFERROR(INDEX('Recommendations'!$I$2:$I$86, MATCH(G2,'Recommendations'!$B$2:$B$86,0))="Compensated", FALSE))</xm:f>
            <x14:dxf>
              <font>
                <color rgb="FF000000"/>
              </font>
              <fill>
                <patternFill>
                  <bgColor rgb="FFC6E0B4"/>
                </patternFill>
              </fill>
            </x14:dxf>
          </x14:cfRule>
          <x14:cfRule type="expression" priority="3" id="{00000000-000E-0000-0800-000003000000}">
            <xm:f>AND(G2&lt;&gt;"", IFERROR(INDEX('Recommendations'!$I$2:$I$86, MATCH(G2,'Recommendations'!$B$2:$B$86,0))="Testing", FALSE))</xm:f>
            <x14:dxf>
              <font>
                <color rgb="FF000000"/>
              </font>
              <fill>
                <patternFill>
                  <bgColor rgb="FFFFC000"/>
                </patternFill>
              </fill>
            </x14:dxf>
          </x14:cfRule>
          <x14:cfRule type="expression" priority="4" id="{00000000-000E-0000-0800-000004000000}">
            <xm:f>AND(G2&lt;&gt;"", IFERROR(INDEX('Recommendations'!$I$2:$I$86, MATCH(G2,'Recommendations'!$B$2:$B$86,0))="Failed", FALSE))</xm:f>
            <x14:dxf>
              <font>
                <color rgb="FF000000"/>
              </font>
              <fill>
                <patternFill>
                  <bgColor rgb="FFD82891"/>
                </patternFill>
              </fill>
            </x14:dxf>
          </x14:cfRule>
          <x14:cfRule type="expression" priority="5" id="{00000000-000E-0000-0800-000005000000}">
            <xm:f>AND(G2&lt;&gt;"", IFERROR(INDEX('Recommendations'!$I$2:$I$86, MATCH(G2,'Recommendations'!$B$2:$B$86,0))="Risk Accepted", FALSE))</xm:f>
            <x14:dxf>
              <font>
                <color rgb="FF000000"/>
              </font>
              <fill>
                <patternFill>
                  <bgColor rgb="FFD9D9D9"/>
                </patternFill>
              </fill>
            </x14:dxf>
          </x14:cfRule>
          <x14:cfRule type="expression" priority="6" id="{00000000-000E-0000-0800-000006000000}">
            <xm:f>AND(G2&lt;&gt;"", IFERROR(INDEX('Recommendations'!$I$2:$I$86, MATCH(G2,'Recommendations'!$B$2:$B$86,0))="N/A",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Alibaba Cloud Foundation Benchmark - SHGIR</dc:title>
  <dc:subject>Generated on: 2026-06-08 22:48:30</dc:subject>
  <dc:creator>Anicet Fopa Tchoffo</dc:creator>
  <cp:keywords>Baseline;Hardening;CIS;Benchmark</cp:keywords>
  <dc:description>Baseline Developed By: Center for Internet Security (CIS)</dc:description>
  <cp:lastModifiedBy>Anicet Fopa Tchoffo</cp:lastModifiedBy>
  <dcterms:modified xsi:type="dcterms:W3CDTF">2026-06-08T21:48:40Z</dcterms:modified>
  <cp:category>CIS</cp:category>
  <cp:contentStatus>Draft</cp:contentStatus>
</cp:coreProperties>
</file>