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00EE2AE235E66F1DE4BD6FF09BAE34A9C95EE4DF" xr6:coauthVersionLast="47" xr6:coauthVersionMax="47" xr10:uidLastSave="{940700E1-AB7A-403A-AFF6-B1E68D91F28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6" l="1"/>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F123" i="3" s="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D91" i="3" s="1"/>
  <c r="E83" i="3"/>
  <c r="D83" i="3"/>
  <c r="C83" i="3"/>
  <c r="E82" i="3"/>
  <c r="D82" i="3"/>
  <c r="C82" i="3"/>
  <c r="W134" i="3" s="1"/>
  <c r="E81" i="3"/>
  <c r="D81" i="3"/>
  <c r="C81" i="3"/>
  <c r="F81" i="3" s="1"/>
  <c r="F80" i="3"/>
  <c r="T166" i="3" s="1"/>
  <c r="E80" i="3"/>
  <c r="D80" i="3"/>
  <c r="C80" i="3"/>
  <c r="S134" i="3" s="1"/>
  <c r="E66" i="3"/>
  <c r="D66" i="3"/>
  <c r="C66" i="3"/>
  <c r="F66" i="3" s="1"/>
  <c r="E65" i="3"/>
  <c r="D65" i="3"/>
  <c r="C65" i="3"/>
  <c r="F65" i="3" s="1"/>
  <c r="E47" i="3"/>
  <c r="D47" i="3"/>
  <c r="C47" i="3"/>
  <c r="F47" i="3" s="1"/>
  <c r="E46" i="3"/>
  <c r="D46" i="3"/>
  <c r="C46" i="3"/>
  <c r="F46" i="3" s="1"/>
  <c r="E45" i="3"/>
  <c r="D45" i="3"/>
  <c r="C45" i="3"/>
  <c r="F45" i="3" s="1"/>
  <c r="E44" i="3"/>
  <c r="F44" i="3" s="1"/>
  <c r="D44" i="3"/>
  <c r="C44" i="3"/>
  <c r="E43" i="3"/>
  <c r="D43" i="3"/>
  <c r="C43" i="3"/>
  <c r="F43" i="3" s="1"/>
  <c r="E42" i="3"/>
  <c r="D42" i="3"/>
  <c r="C42" i="3"/>
  <c r="F42" i="3" s="1"/>
  <c r="E29" i="3"/>
  <c r="D29" i="3"/>
  <c r="C29" i="3"/>
  <c r="F29" i="3" s="1"/>
  <c r="E16" i="3"/>
  <c r="D16" i="3"/>
  <c r="C16" i="3"/>
  <c r="F16" i="3" s="1"/>
  <c r="C9" i="3"/>
  <c r="D9" i="3" s="1"/>
  <c r="C8" i="3"/>
  <c r="D8" i="3" s="1"/>
  <c r="C7" i="3"/>
  <c r="D7" i="3" s="1"/>
  <c r="E33" i="3" l="1"/>
  <c r="D33" i="3"/>
  <c r="C33" i="3"/>
  <c r="R166" i="3"/>
  <c r="R161" i="3"/>
  <c r="R156" i="3"/>
  <c r="R151" i="3"/>
  <c r="R146" i="3"/>
  <c r="R141" i="3"/>
  <c r="R136" i="3"/>
  <c r="D20" i="3"/>
  <c r="C20" i="3"/>
  <c r="R165" i="3"/>
  <c r="R160" i="3"/>
  <c r="R155" i="3"/>
  <c r="R150" i="3"/>
  <c r="R145" i="3"/>
  <c r="R140" i="3"/>
  <c r="R164" i="3"/>
  <c r="R159" i="3"/>
  <c r="R154" i="3"/>
  <c r="R149" i="3"/>
  <c r="R144" i="3"/>
  <c r="R139" i="3"/>
  <c r="R163" i="3"/>
  <c r="R158" i="3"/>
  <c r="R153" i="3"/>
  <c r="R148" i="3"/>
  <c r="R143" i="3"/>
  <c r="R138" i="3"/>
  <c r="E20" i="3"/>
  <c r="R162" i="3"/>
  <c r="R157" i="3"/>
  <c r="R152" i="3"/>
  <c r="R147" i="3"/>
  <c r="R142" i="3"/>
  <c r="R137" i="3"/>
  <c r="C71" i="3"/>
  <c r="E71" i="3"/>
  <c r="D71" i="3"/>
  <c r="E52" i="3"/>
  <c r="C52" i="3"/>
  <c r="D52" i="3"/>
  <c r="E92" i="3"/>
  <c r="D92" i="3"/>
  <c r="C92" i="3"/>
  <c r="E56" i="3"/>
  <c r="C56" i="3"/>
  <c r="D56" i="3"/>
  <c r="E108" i="3"/>
  <c r="D108" i="3"/>
  <c r="C108" i="3"/>
  <c r="C110" i="3"/>
  <c r="E110" i="3"/>
  <c r="D110" i="3"/>
  <c r="V166" i="3"/>
  <c r="V161" i="3"/>
  <c r="V156" i="3"/>
  <c r="V151" i="3"/>
  <c r="V146" i="3"/>
  <c r="V141" i="3"/>
  <c r="V136" i="3"/>
  <c r="V165" i="3"/>
  <c r="V160" i="3"/>
  <c r="V155" i="3"/>
  <c r="V150" i="3"/>
  <c r="V145" i="3"/>
  <c r="V140" i="3"/>
  <c r="V164" i="3"/>
  <c r="V159" i="3"/>
  <c r="V154" i="3"/>
  <c r="V149" i="3"/>
  <c r="V144" i="3"/>
  <c r="V139" i="3"/>
  <c r="V163" i="3"/>
  <c r="V158" i="3"/>
  <c r="V153" i="3"/>
  <c r="V148" i="3"/>
  <c r="V143" i="3"/>
  <c r="V138" i="3"/>
  <c r="E89" i="3"/>
  <c r="D89" i="3"/>
  <c r="C89" i="3"/>
  <c r="V162" i="3"/>
  <c r="V157" i="3"/>
  <c r="V152" i="3"/>
  <c r="V147" i="3"/>
  <c r="V142" i="3"/>
  <c r="V137" i="3"/>
  <c r="E111" i="3"/>
  <c r="D111" i="3"/>
  <c r="C111" i="3"/>
  <c r="E109" i="3"/>
  <c r="C109" i="3"/>
  <c r="D109" i="3"/>
  <c r="E53" i="3"/>
  <c r="D53" i="3"/>
  <c r="C53" i="3"/>
  <c r="C54" i="3"/>
  <c r="E54" i="3"/>
  <c r="D54" i="3"/>
  <c r="E70" i="3"/>
  <c r="D70" i="3"/>
  <c r="C70" i="3"/>
  <c r="D51" i="3"/>
  <c r="E51" i="3"/>
  <c r="C51" i="3"/>
  <c r="G123" i="3"/>
  <c r="E55" i="3"/>
  <c r="D55" i="3"/>
  <c r="C55" i="3"/>
  <c r="C88" i="3"/>
  <c r="T137" i="3"/>
  <c r="T142" i="3"/>
  <c r="T147" i="3"/>
  <c r="T152" i="3"/>
  <c r="T157" i="3"/>
  <c r="T162" i="3"/>
  <c r="D88" i="3"/>
  <c r="E88" i="3"/>
  <c r="T138" i="3"/>
  <c r="T143" i="3"/>
  <c r="T148" i="3"/>
  <c r="T153" i="3"/>
  <c r="T158" i="3"/>
  <c r="T163" i="3"/>
  <c r="T139" i="3"/>
  <c r="T144" i="3"/>
  <c r="T149" i="3"/>
  <c r="T154" i="3"/>
  <c r="T159" i="3"/>
  <c r="T164" i="3"/>
  <c r="F82" i="3"/>
  <c r="E91" i="3"/>
  <c r="Q134" i="3"/>
  <c r="C91" i="3"/>
  <c r="T140" i="3"/>
  <c r="T145" i="3"/>
  <c r="T150" i="3"/>
  <c r="T155" i="3"/>
  <c r="T160" i="3"/>
  <c r="T165" i="3"/>
  <c r="U134" i="3"/>
  <c r="T136" i="3"/>
  <c r="T141" i="3"/>
  <c r="T146" i="3"/>
  <c r="T151" i="3"/>
  <c r="T156" i="3"/>
  <c r="T161" i="3"/>
  <c r="X165" i="3" l="1"/>
  <c r="X160" i="3"/>
  <c r="X155" i="3"/>
  <c r="X150" i="3"/>
  <c r="X145" i="3"/>
  <c r="X140" i="3"/>
  <c r="D90" i="3"/>
  <c r="X164" i="3"/>
  <c r="X159" i="3"/>
  <c r="X154" i="3"/>
  <c r="X149" i="3"/>
  <c r="X144" i="3"/>
  <c r="X139" i="3"/>
  <c r="E90" i="3"/>
  <c r="X163" i="3"/>
  <c r="X158" i="3"/>
  <c r="X153" i="3"/>
  <c r="X148" i="3"/>
  <c r="X143" i="3"/>
  <c r="X138" i="3"/>
  <c r="C90" i="3"/>
  <c r="X162" i="3"/>
  <c r="X157" i="3"/>
  <c r="X152" i="3"/>
  <c r="X147" i="3"/>
  <c r="X142" i="3"/>
  <c r="X137" i="3"/>
  <c r="X166" i="3"/>
  <c r="X161" i="3"/>
  <c r="X156" i="3"/>
  <c r="X151" i="3"/>
  <c r="X146" i="3"/>
  <c r="X141" i="3"/>
  <c r="X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4000000}">
      <text>
        <r>
          <rPr>
            <sz val="11"/>
            <rFont val="Calibri"/>
          </rPr>
          <t>Ensure nodev option set on /dev/shm partition</t>
        </r>
      </text>
    </comment>
    <comment ref="L19" authorId="0" shapeId="0" xr:uid="{00000000-0006-0000-0400-000002000000}">
      <text>
        <r>
          <rPr>
            <sz val="11"/>
            <rFont val="Calibri"/>
          </rPr>
          <t>Ensure nosuid option set on /dev/shm partition</t>
        </r>
      </text>
    </comment>
    <comment ref="M19" authorId="0" shapeId="0" xr:uid="{00000000-0006-0000-0400-000003000000}">
      <text>
        <r>
          <rPr>
            <sz val="11"/>
            <rFont val="Calibri"/>
          </rPr>
          <t>Ensure permissions on /etc/motd are configured</t>
        </r>
      </text>
    </comment>
    <comment ref="N19" authorId="0" shapeId="0" xr:uid="{00000000-0006-0000-0400-000004000000}">
      <text>
        <r>
          <rPr>
            <sz val="11"/>
            <rFont val="Calibri"/>
          </rPr>
          <t>Ensure permissions on /etc/issue are configured</t>
        </r>
      </text>
    </comment>
    <comment ref="O19" authorId="0" shapeId="0" xr:uid="{00000000-0006-0000-0400-000005000000}">
      <text>
        <r>
          <rPr>
            <sz val="11"/>
            <rFont val="Calibri"/>
          </rPr>
          <t>Ensure permissions on /etc/issue.net are configured</t>
        </r>
      </text>
    </comment>
    <comment ref="P19" authorId="0" shapeId="0" xr:uid="{00000000-0006-0000-0400-000006000000}">
      <text>
        <r>
          <rPr>
            <sz val="11"/>
            <rFont val="Calibri"/>
          </rPr>
          <t>Ensure rsyslog default file permissions are configured</t>
        </r>
      </text>
    </comment>
    <comment ref="Q19" authorId="0" shapeId="0" xr:uid="{00000000-0006-0000-0400-000007000000}">
      <text>
        <r>
          <rPr>
            <sz val="11"/>
            <rFont val="Calibri"/>
          </rPr>
          <t>Ensure all logfiles have appropriate access configured</t>
        </r>
      </text>
    </comment>
    <comment ref="R19" authorId="0" shapeId="0" xr:uid="{00000000-0006-0000-0400-000008000000}">
      <text>
        <r>
          <rPr>
            <sz val="11"/>
            <rFont val="Calibri"/>
          </rPr>
          <t>Ensure permissions on /etc/crontab are configured</t>
        </r>
      </text>
    </comment>
    <comment ref="S19" authorId="0" shapeId="0" xr:uid="{00000000-0006-0000-0400-000009000000}">
      <text>
        <r>
          <rPr>
            <sz val="11"/>
            <rFont val="Calibri"/>
          </rPr>
          <t>Ensure permissions on /etc/cron.hourly are configured</t>
        </r>
      </text>
    </comment>
    <comment ref="T19" authorId="0" shapeId="0" xr:uid="{00000000-0006-0000-0400-00000A000000}">
      <text>
        <r>
          <rPr>
            <sz val="11"/>
            <rFont val="Calibri"/>
          </rPr>
          <t>Ensure permissions on /etc/cron.daily are configured</t>
        </r>
      </text>
    </comment>
    <comment ref="U19" authorId="0" shapeId="0" xr:uid="{00000000-0006-0000-0400-00000B000000}">
      <text>
        <r>
          <rPr>
            <sz val="11"/>
            <rFont val="Calibri"/>
          </rPr>
          <t>Ensure permissions on /etc/cron.weekly are configured</t>
        </r>
      </text>
    </comment>
    <comment ref="V19" authorId="0" shapeId="0" xr:uid="{00000000-0006-0000-0400-00000C000000}">
      <text>
        <r>
          <rPr>
            <sz val="11"/>
            <rFont val="Calibri"/>
          </rPr>
          <t>Ensure permissions on /etc/cron.monthly are configured</t>
        </r>
      </text>
    </comment>
    <comment ref="W19" authorId="0" shapeId="0" xr:uid="{00000000-0006-0000-0400-00000D000000}">
      <text>
        <r>
          <rPr>
            <sz val="11"/>
            <rFont val="Calibri"/>
          </rPr>
          <t>Ensure permissions on /etc/cron.d are configured</t>
        </r>
      </text>
    </comment>
    <comment ref="X19" authorId="0" shapeId="0" xr:uid="{00000000-0006-0000-0400-00000E000000}">
      <text>
        <r>
          <rPr>
            <sz val="11"/>
            <rFont val="Calibri"/>
          </rPr>
          <t>Ensure cron is restricted to authorized users</t>
        </r>
      </text>
    </comment>
    <comment ref="Y19" authorId="0" shapeId="0" xr:uid="{00000000-0006-0000-0400-00000F000000}">
      <text>
        <r>
          <rPr>
            <sz val="11"/>
            <rFont val="Calibri"/>
          </rPr>
          <t>Ensure at is restricted to authorized users</t>
        </r>
      </text>
    </comment>
    <comment ref="Z19" authorId="0" shapeId="0" xr:uid="{00000000-0006-0000-0400-000010000000}">
      <text>
        <r>
          <rPr>
            <sz val="11"/>
            <rFont val="Calibri"/>
          </rPr>
          <t>Ensure permissions on /etc/ssh/sshd_config are configured</t>
        </r>
      </text>
    </comment>
    <comment ref="AA19" authorId="0" shapeId="0" xr:uid="{00000000-0006-0000-0400-000011000000}">
      <text>
        <r>
          <rPr>
            <sz val="11"/>
            <rFont val="Calibri"/>
          </rPr>
          <t>Ensure permissions on SSH private host key files are configured</t>
        </r>
      </text>
    </comment>
    <comment ref="AB19" authorId="0" shapeId="0" xr:uid="{00000000-0006-0000-0400-000012000000}">
      <text>
        <r>
          <rPr>
            <sz val="11"/>
            <rFont val="Calibri"/>
          </rPr>
          <t>Ensure permissions on SSH public host key files are configured</t>
        </r>
      </text>
    </comment>
    <comment ref="AC19" authorId="0" shapeId="0" xr:uid="{00000000-0006-0000-0400-000013000000}">
      <text>
        <r>
          <rPr>
            <sz val="11"/>
            <rFont val="Calibri"/>
          </rPr>
          <t>Ensure SSH access is limited</t>
        </r>
      </text>
    </comment>
    <comment ref="AD19" authorId="0" shapeId="0" xr:uid="{00000000-0006-0000-0400-000014000000}">
      <text>
        <r>
          <rPr>
            <sz val="11"/>
            <rFont val="Calibri"/>
          </rPr>
          <t>Ensure system accounts are secured</t>
        </r>
      </text>
    </comment>
    <comment ref="AE19" authorId="0" shapeId="0" xr:uid="{00000000-0006-0000-0400-000015000000}">
      <text>
        <r>
          <rPr>
            <sz val="11"/>
            <rFont val="Calibri"/>
          </rPr>
          <t>Ensure default user umask is 027 or more restrictive</t>
        </r>
      </text>
    </comment>
    <comment ref="AF19" authorId="0" shapeId="0" xr:uid="{00000000-0006-0000-0400-000016000000}">
      <text>
        <r>
          <rPr>
            <sz val="11"/>
            <rFont val="Calibri"/>
          </rPr>
          <t>Ensure permissions on /etc/passwd are configured</t>
        </r>
      </text>
    </comment>
    <comment ref="AG19" authorId="0" shapeId="0" xr:uid="{00000000-0006-0000-0400-000017000000}">
      <text>
        <r>
          <rPr>
            <sz val="11"/>
            <rFont val="Calibri"/>
          </rPr>
          <t>Ensure permissions on /etc/passwd- are configured</t>
        </r>
      </text>
    </comment>
    <comment ref="AH19" authorId="0" shapeId="0" xr:uid="{00000000-0006-0000-0400-000018000000}">
      <text>
        <r>
          <rPr>
            <sz val="11"/>
            <rFont val="Calibri"/>
          </rPr>
          <t>Ensure permissions on /etc/group are configured</t>
        </r>
      </text>
    </comment>
    <comment ref="AI19" authorId="0" shapeId="0" xr:uid="{00000000-0006-0000-0400-000019000000}">
      <text>
        <r>
          <rPr>
            <sz val="11"/>
            <rFont val="Calibri"/>
          </rPr>
          <t>Ensure permissions on /etc/group- are configured</t>
        </r>
      </text>
    </comment>
    <comment ref="AJ19" authorId="0" shapeId="0" xr:uid="{00000000-0006-0000-0400-00001A000000}">
      <text>
        <r>
          <rPr>
            <sz val="11"/>
            <rFont val="Calibri"/>
          </rPr>
          <t>Ensure permissions on /etc/shadow are configured</t>
        </r>
      </text>
    </comment>
    <comment ref="AK19" authorId="0" shapeId="0" xr:uid="{00000000-0006-0000-0400-00001B000000}">
      <text>
        <r>
          <rPr>
            <sz val="11"/>
            <rFont val="Calibri"/>
          </rPr>
          <t>Ensure permissions on /etc/shadow- are configured</t>
        </r>
      </text>
    </comment>
    <comment ref="AL19" authorId="0" shapeId="0" xr:uid="{00000000-0006-0000-0400-00001C000000}">
      <text>
        <r>
          <rPr>
            <sz val="11"/>
            <rFont val="Calibri"/>
          </rPr>
          <t>Ensure permissions on /etc/gshadow are configured</t>
        </r>
      </text>
    </comment>
    <comment ref="AM19" authorId="0" shapeId="0" xr:uid="{00000000-0006-0000-0400-00001D000000}">
      <text>
        <r>
          <rPr>
            <sz val="11"/>
            <rFont val="Calibri"/>
          </rPr>
          <t>Ensure permissions on /etc/gshadow- are configured</t>
        </r>
      </text>
    </comment>
    <comment ref="AN19" authorId="0" shapeId="0" xr:uid="{00000000-0006-0000-0400-00001E000000}">
      <text>
        <r>
          <rPr>
            <sz val="11"/>
            <rFont val="Calibri"/>
          </rPr>
          <t>Ensure no unowned or ungrouped files or directories exist</t>
        </r>
      </text>
    </comment>
    <comment ref="AO19" authorId="0" shapeId="0" xr:uid="{00000000-0006-0000-0400-00001F000000}">
      <text>
        <r>
          <rPr>
            <sz val="11"/>
            <rFont val="Calibri"/>
          </rPr>
          <t>Ensure world writable files and directories are secured</t>
        </r>
      </text>
    </comment>
    <comment ref="AP19" authorId="0" shapeId="0" xr:uid="{00000000-0006-0000-0400-000020000000}">
      <text>
        <r>
          <rPr>
            <sz val="11"/>
            <rFont val="Calibri"/>
          </rPr>
          <t>Ensure users own their home directories</t>
        </r>
      </text>
    </comment>
    <comment ref="AQ19" authorId="0" shapeId="0" xr:uid="{00000000-0006-0000-0400-000021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AR19" authorId="0" shapeId="0" xr:uid="{00000000-0006-0000-0400-000022000000}">
      <text>
        <r>
          <rPr>
            <sz val="11"/>
            <rFont val="Calibri"/>
          </rPr>
          <t>Ensure users</t>
        </r>
        <r>
          <rPr>
            <sz val="11"/>
            <color rgb="FF000000"/>
            <rFont val="Calibri"/>
          </rPr>
          <t>'</t>
        </r>
        <r>
          <rPr>
            <sz val="11"/>
            <color rgb="FF000000"/>
            <rFont val="Calibri"/>
          </rPr>
          <t xml:space="preserve"> dot files are not group or world writable</t>
        </r>
      </text>
    </comment>
    <comment ref="AS19" authorId="0" shapeId="0" xr:uid="{00000000-0006-0000-0400-000023000000}">
      <text>
        <r>
          <rPr>
            <sz val="11"/>
            <rFont val="Calibri"/>
          </rPr>
          <t>Ensure users</t>
        </r>
        <r>
          <rPr>
            <sz val="11"/>
            <color rgb="FF000000"/>
            <rFont val="Calibri"/>
          </rPr>
          <t>'</t>
        </r>
        <r>
          <rPr>
            <sz val="11"/>
            <color rgb="FF000000"/>
            <rFont val="Calibri"/>
          </rPr>
          <t xml:space="preserve"> .netrc Files are not group or world accessible</t>
        </r>
      </text>
    </comment>
    <comment ref="J26" authorId="0" shapeId="0" xr:uid="{00000000-0006-0000-0400-000025000000}">
      <text>
        <r>
          <rPr>
            <sz val="11"/>
            <rFont val="Calibri"/>
          </rPr>
          <t>Ensure only strong Ciphers are used</t>
        </r>
      </text>
    </comment>
    <comment ref="K26" authorId="0" shapeId="0" xr:uid="{00000000-0006-0000-0400-000026000000}">
      <text>
        <r>
          <rPr>
            <sz val="11"/>
            <rFont val="Calibri"/>
          </rPr>
          <t>Ensure only strong MAC algorithms are used</t>
        </r>
      </text>
    </comment>
    <comment ref="L26" authorId="0" shapeId="0" xr:uid="{00000000-0006-0000-0400-000027000000}">
      <text>
        <r>
          <rPr>
            <sz val="11"/>
            <rFont val="Calibri"/>
          </rPr>
          <t>Ensure only strong Key Exchange algorithms are used</t>
        </r>
      </text>
    </comment>
    <comment ref="J27" authorId="0" shapeId="0" xr:uid="{00000000-0006-0000-0400-000028000000}">
      <text>
        <r>
          <rPr>
            <sz val="11"/>
            <rFont val="Calibri"/>
          </rPr>
          <t>Ensure password hashing algorithm is SHA-512</t>
        </r>
      </text>
    </comment>
    <comment ref="J32" authorId="0" shapeId="0" xr:uid="{00000000-0006-0000-0400-000029000000}">
      <text>
        <r>
          <rPr>
            <sz val="11"/>
            <rFont val="Calibri"/>
          </rPr>
          <t>Ensure SSH MaxStartups is configured</t>
        </r>
      </text>
    </comment>
    <comment ref="K32" authorId="0" shapeId="0" xr:uid="{00000000-0006-0000-0400-00002A000000}">
      <text>
        <r>
          <rPr>
            <sz val="11"/>
            <rFont val="Calibri"/>
          </rPr>
          <t>Ensure lockout for failed password attempts is configured</t>
        </r>
      </text>
    </comment>
    <comment ref="L32" authorId="0" shapeId="0" xr:uid="{00000000-0006-0000-0400-00002B000000}">
      <text>
        <r>
          <rPr>
            <sz val="11"/>
            <rFont val="Calibri"/>
          </rPr>
          <t>Ensure default group for the root account is GID 0</t>
        </r>
      </text>
    </comment>
    <comment ref="M32" authorId="0" shapeId="0" xr:uid="{00000000-0006-0000-0400-00002C000000}">
      <text>
        <r>
          <rPr>
            <sz val="11"/>
            <rFont val="Calibri"/>
          </rPr>
          <t>Ensure all groups in /etc/passwd exist in /etc/group</t>
        </r>
      </text>
    </comment>
    <comment ref="N32" authorId="0" shapeId="0" xr:uid="{00000000-0006-0000-0400-00002D000000}">
      <text>
        <r>
          <rPr>
            <sz val="11"/>
            <rFont val="Calibri"/>
          </rPr>
          <t>Ensure no duplicate UIDs exist</t>
        </r>
      </text>
    </comment>
    <comment ref="O32" authorId="0" shapeId="0" xr:uid="{00000000-0006-0000-0400-00002E000000}">
      <text>
        <r>
          <rPr>
            <sz val="11"/>
            <rFont val="Calibri"/>
          </rPr>
          <t>Ensure no duplicate GIDs exist</t>
        </r>
      </text>
    </comment>
    <comment ref="P32" authorId="0" shapeId="0" xr:uid="{00000000-0006-0000-0400-00002F000000}">
      <text>
        <r>
          <rPr>
            <sz val="11"/>
            <rFont val="Calibri"/>
          </rPr>
          <t>Ensure no duplicate user names exist</t>
        </r>
      </text>
    </comment>
    <comment ref="Q32" authorId="0" shapeId="0" xr:uid="{00000000-0006-0000-0400-000030000000}">
      <text>
        <r>
          <rPr>
            <sz val="11"/>
            <rFont val="Calibri"/>
          </rPr>
          <t>Ensure no duplicate group names exist</t>
        </r>
      </text>
    </comment>
    <comment ref="R32" authorId="0" shapeId="0" xr:uid="{00000000-0006-0000-0400-000031000000}">
      <text>
        <r>
          <rPr>
            <sz val="11"/>
            <rFont val="Calibri"/>
          </rPr>
          <t>Ensure root PATH Integrity</t>
        </r>
      </text>
    </comment>
    <comment ref="S32" authorId="0" shapeId="0" xr:uid="{00000000-0006-0000-0400-000032000000}">
      <text>
        <r>
          <rPr>
            <sz val="11"/>
            <rFont val="Calibri"/>
          </rPr>
          <t>Ensure root is the only UID 0 account</t>
        </r>
      </text>
    </comment>
    <comment ref="T32" authorId="0" shapeId="0" xr:uid="{00000000-0006-0000-0400-000033000000}">
      <text>
        <r>
          <rPr>
            <sz val="11"/>
            <rFont val="Calibri"/>
          </rPr>
          <t>Ensure all users</t>
        </r>
        <r>
          <rPr>
            <sz val="11"/>
            <color rgb="FF000000"/>
            <rFont val="Calibri"/>
          </rPr>
          <t>'</t>
        </r>
        <r>
          <rPr>
            <sz val="11"/>
            <color rgb="FF000000"/>
            <rFont val="Calibri"/>
          </rPr>
          <t xml:space="preserve"> home directories exist</t>
        </r>
      </text>
    </comment>
    <comment ref="U32" authorId="0" shapeId="0" xr:uid="{00000000-0006-0000-0400-000034000000}">
      <text>
        <r>
          <rPr>
            <sz val="11"/>
            <rFont val="Calibri"/>
          </rPr>
          <t>Ensure no users have .forward files</t>
        </r>
      </text>
    </comment>
    <comment ref="V32" authorId="0" shapeId="0" xr:uid="{00000000-0006-0000-0400-000035000000}">
      <text>
        <r>
          <rPr>
            <sz val="11"/>
            <rFont val="Calibri"/>
          </rPr>
          <t>Ensure no users have .netrc files</t>
        </r>
      </text>
    </comment>
    <comment ref="W32" authorId="0" shapeId="0" xr:uid="{00000000-0006-0000-0400-000036000000}">
      <text>
        <r>
          <rPr>
            <sz val="11"/>
            <rFont val="Calibri"/>
          </rPr>
          <t>Ensure no users have .rhosts files</t>
        </r>
      </text>
    </comment>
    <comment ref="J35" authorId="0" shapeId="0" xr:uid="{00000000-0006-0000-0400-000037000000}">
      <text>
        <r>
          <rPr>
            <sz val="11"/>
            <rFont val="Calibri"/>
          </rPr>
          <t>Ensure iptables package is installed</t>
        </r>
      </text>
    </comment>
    <comment ref="K35" authorId="0" shapeId="0" xr:uid="{00000000-0006-0000-0400-000038000000}">
      <text>
        <r>
          <rPr>
            <sz val="11"/>
            <rFont val="Calibri"/>
          </rPr>
          <t>Ensure nftables is not installed with iptables</t>
        </r>
      </text>
    </comment>
    <comment ref="L35" authorId="0" shapeId="0" xr:uid="{00000000-0006-0000-0400-000039000000}">
      <text>
        <r>
          <rPr>
            <sz val="11"/>
            <rFont val="Calibri"/>
          </rPr>
          <t>Ensure firewalld is either not installed or masked with iptables</t>
        </r>
      </text>
    </comment>
    <comment ref="J39" authorId="0" shapeId="0" xr:uid="{00000000-0006-0000-0400-00003A000000}">
      <text>
        <r>
          <rPr>
            <sz val="11"/>
            <rFont val="Calibri"/>
          </rPr>
          <t>Ensure mounting of cramfs filesystems is disabled</t>
        </r>
      </text>
    </comment>
    <comment ref="K39" authorId="0" shapeId="0" xr:uid="{00000000-0006-0000-0400-00003F000000}">
      <text>
        <r>
          <rPr>
            <sz val="11"/>
            <rFont val="Calibri"/>
          </rPr>
          <t>Ensure /tmp is a separate partition</t>
        </r>
      </text>
    </comment>
    <comment ref="L39" authorId="0" shapeId="0" xr:uid="{00000000-0006-0000-0400-000040000000}">
      <text>
        <r>
          <rPr>
            <sz val="11"/>
            <rFont val="Calibri"/>
          </rPr>
          <t>Ensure nodev option set on /tmp partition</t>
        </r>
      </text>
    </comment>
    <comment ref="M39" authorId="0" shapeId="0" xr:uid="{00000000-0006-0000-0400-000041000000}">
      <text>
        <r>
          <rPr>
            <sz val="11"/>
            <rFont val="Calibri"/>
          </rPr>
          <t>Ensure xinetd is not installed</t>
        </r>
      </text>
    </comment>
    <comment ref="N39" authorId="0" shapeId="0" xr:uid="{00000000-0006-0000-0400-000042000000}">
      <text>
        <r>
          <rPr>
            <sz val="11"/>
            <rFont val="Calibri"/>
          </rPr>
          <t>Ensure xorg-x11-server-common is not installed</t>
        </r>
      </text>
    </comment>
    <comment ref="O39" authorId="0" shapeId="0" xr:uid="{00000000-0006-0000-0400-000043000000}">
      <text>
        <r>
          <rPr>
            <sz val="11"/>
            <rFont val="Calibri"/>
          </rPr>
          <t>Ensure avahi is not installed</t>
        </r>
      </text>
    </comment>
    <comment ref="P39" authorId="0" shapeId="0" xr:uid="{00000000-0006-0000-0400-000044000000}">
      <text>
        <r>
          <rPr>
            <sz val="11"/>
            <rFont val="Calibri"/>
          </rPr>
          <t>Ensure a print server is not installed</t>
        </r>
      </text>
    </comment>
    <comment ref="Q39" authorId="0" shapeId="0" xr:uid="{00000000-0006-0000-0400-000045000000}">
      <text>
        <r>
          <rPr>
            <sz val="11"/>
            <rFont val="Calibri"/>
          </rPr>
          <t>Ensure a dhcp server is not installed</t>
        </r>
      </text>
    </comment>
    <comment ref="R39" authorId="0" shapeId="0" xr:uid="{00000000-0006-0000-0400-000046000000}">
      <text>
        <r>
          <rPr>
            <sz val="11"/>
            <rFont val="Calibri"/>
          </rPr>
          <t>Ensure a dns server is not installed</t>
        </r>
      </text>
    </comment>
    <comment ref="S39" authorId="0" shapeId="0" xr:uid="{00000000-0006-0000-0400-000047000000}">
      <text>
        <r>
          <rPr>
            <sz val="11"/>
            <rFont val="Calibri"/>
          </rPr>
          <t>Ensure FTP client is not installed</t>
        </r>
      </text>
    </comment>
    <comment ref="T39" authorId="0" shapeId="0" xr:uid="{00000000-0006-0000-0400-000048000000}">
      <text>
        <r>
          <rPr>
            <sz val="11"/>
            <rFont val="Calibri"/>
          </rPr>
          <t>Ensure an ftp server is not installed</t>
        </r>
      </text>
    </comment>
    <comment ref="U39" authorId="0" shapeId="0" xr:uid="{00000000-0006-0000-0400-000049000000}">
      <text>
        <r>
          <rPr>
            <sz val="11"/>
            <rFont val="Calibri"/>
          </rPr>
          <t>Ensure a tftp server is not installed</t>
        </r>
      </text>
    </comment>
    <comment ref="V39" authorId="0" shapeId="0" xr:uid="{00000000-0006-0000-0400-00004A000000}">
      <text>
        <r>
          <rPr>
            <sz val="11"/>
            <rFont val="Calibri"/>
          </rPr>
          <t>Ensure a web server is not installed</t>
        </r>
      </text>
    </comment>
    <comment ref="W39" authorId="0" shapeId="0" xr:uid="{00000000-0006-0000-0400-00004B000000}">
      <text>
        <r>
          <rPr>
            <sz val="11"/>
            <rFont val="Calibri"/>
          </rPr>
          <t>Ensure IMAP and POP3 server is not installed</t>
        </r>
      </text>
    </comment>
    <comment ref="X39" authorId="0" shapeId="0" xr:uid="{00000000-0006-0000-0400-00004C000000}">
      <text>
        <r>
          <rPr>
            <sz val="11"/>
            <rFont val="Calibri"/>
          </rPr>
          <t>Ensure Samba is not installed</t>
        </r>
      </text>
    </comment>
    <comment ref="Y39" authorId="0" shapeId="0" xr:uid="{00000000-0006-0000-0400-00004D000000}">
      <text>
        <r>
          <rPr>
            <sz val="11"/>
            <rFont val="Calibri"/>
          </rPr>
          <t>Ensure HTTP Proxy Server is not installed</t>
        </r>
      </text>
    </comment>
    <comment ref="Z39" authorId="0" shapeId="0" xr:uid="{00000000-0006-0000-0400-00004E000000}">
      <text>
        <r>
          <rPr>
            <sz val="11"/>
            <rFont val="Calibri"/>
          </rPr>
          <t>Ensure net-snmp is not installed or the snmpd service is not enabled</t>
        </r>
      </text>
    </comment>
    <comment ref="AA39" authorId="0" shapeId="0" xr:uid="{00000000-0006-0000-0400-00004F000000}">
      <text>
        <r>
          <rPr>
            <sz val="11"/>
            <rFont val="Calibri"/>
          </rPr>
          <t>Ensure NIS server is not installed</t>
        </r>
      </text>
    </comment>
    <comment ref="AB39" authorId="0" shapeId="0" xr:uid="{00000000-0006-0000-0400-000050000000}">
      <text>
        <r>
          <rPr>
            <sz val="11"/>
            <rFont val="Calibri"/>
          </rPr>
          <t>Ensure telnet-server is not installed</t>
        </r>
      </text>
    </comment>
    <comment ref="AC39" authorId="0" shapeId="0" xr:uid="{00000000-0006-0000-0400-000051000000}">
      <text>
        <r>
          <rPr>
            <sz val="11"/>
            <rFont val="Calibri"/>
          </rPr>
          <t>Ensure mail transfer agent is configured for local-only mode</t>
        </r>
      </text>
    </comment>
    <comment ref="AD39" authorId="0" shapeId="0" xr:uid="{00000000-0006-0000-0400-000052000000}">
      <text>
        <r>
          <rPr>
            <sz val="11"/>
            <rFont val="Calibri"/>
          </rPr>
          <t>Ensure nfs-utils is not installed or the  nfs-server service is masked</t>
        </r>
      </text>
    </comment>
    <comment ref="AE39" authorId="0" shapeId="0" xr:uid="{00000000-0006-0000-0400-000053000000}">
      <text>
        <r>
          <rPr>
            <sz val="11"/>
            <rFont val="Calibri"/>
          </rPr>
          <t>Ensure rsync-daemon is not installed or the rsyncd service is masked</t>
        </r>
      </text>
    </comment>
    <comment ref="AF39" authorId="0" shapeId="0" xr:uid="{00000000-0006-0000-0400-000054000000}">
      <text>
        <r>
          <rPr>
            <sz val="11"/>
            <rFont val="Calibri"/>
          </rPr>
          <t>Ensure NIS Client is not installed</t>
        </r>
      </text>
    </comment>
    <comment ref="AG39" authorId="0" shapeId="0" xr:uid="{00000000-0006-0000-0400-000055000000}">
      <text>
        <r>
          <rPr>
            <sz val="11"/>
            <rFont val="Calibri"/>
          </rPr>
          <t>Ensure rsh client is not installed</t>
        </r>
      </text>
    </comment>
    <comment ref="AH39" authorId="0" shapeId="0" xr:uid="{00000000-0006-0000-0400-000056000000}">
      <text>
        <r>
          <rPr>
            <sz val="11"/>
            <rFont val="Calibri"/>
          </rPr>
          <t>Ensure talk client is not installed</t>
        </r>
      </text>
    </comment>
    <comment ref="AI39" authorId="0" shapeId="0" xr:uid="{00000000-0006-0000-0400-000057000000}">
      <text>
        <r>
          <rPr>
            <sz val="11"/>
            <rFont val="Calibri"/>
          </rPr>
          <t>Ensure telnet client is not installed</t>
        </r>
      </text>
    </comment>
    <comment ref="AJ39" authorId="0" shapeId="0" xr:uid="{00000000-0006-0000-0400-000058000000}">
      <text>
        <r>
          <rPr>
            <sz val="11"/>
            <rFont val="Calibri"/>
          </rPr>
          <t>Ensure LDAP client is not installed</t>
        </r>
      </text>
    </comment>
    <comment ref="AK39" authorId="0" shapeId="0" xr:uid="{00000000-0006-0000-0400-000059000000}">
      <text>
        <r>
          <rPr>
            <sz val="11"/>
            <rFont val="Calibri"/>
          </rPr>
          <t>Ensure TFTP client is not installed</t>
        </r>
      </text>
    </comment>
    <comment ref="AL39" authorId="0" shapeId="0" xr:uid="{00000000-0006-0000-0400-00005A000000}">
      <text>
        <r>
          <rPr>
            <sz val="11"/>
            <rFont val="Calibri"/>
          </rPr>
          <t>Ensure IPv6 is enabled</t>
        </r>
      </text>
    </comment>
    <comment ref="AM39" authorId="0" shapeId="0" xr:uid="{00000000-0006-0000-0400-00005B000000}">
      <text>
        <r>
          <rPr>
            <sz val="11"/>
            <rFont val="Calibri"/>
          </rPr>
          <t>Ensure packet redirect sending is disabled</t>
        </r>
      </text>
    </comment>
    <comment ref="AN39" authorId="0" shapeId="0" xr:uid="{00000000-0006-0000-0400-00005C000000}">
      <text>
        <r>
          <rPr>
            <sz val="11"/>
            <rFont val="Calibri"/>
          </rPr>
          <t>Ensure source routed packets are not accepted</t>
        </r>
      </text>
    </comment>
    <comment ref="AO39" authorId="0" shapeId="0" xr:uid="{00000000-0006-0000-0400-00005D000000}">
      <text>
        <r>
          <rPr>
            <sz val="11"/>
            <rFont val="Calibri"/>
          </rPr>
          <t>Ensure ICMP redirects are not accepted</t>
        </r>
      </text>
    </comment>
    <comment ref="AP39" authorId="0" shapeId="0" xr:uid="{00000000-0006-0000-0400-00005E000000}">
      <text>
        <r>
          <rPr>
            <sz val="11"/>
            <rFont val="Calibri"/>
          </rPr>
          <t>Ensure secure ICMP redirects are not accepted</t>
        </r>
      </text>
    </comment>
    <comment ref="AQ39" authorId="0" shapeId="0" xr:uid="{00000000-0006-0000-0400-00005F000000}">
      <text>
        <r>
          <rPr>
            <sz val="11"/>
            <rFont val="Calibri"/>
          </rPr>
          <t>Ensure broadcast ICMP requests are ignored</t>
        </r>
      </text>
    </comment>
    <comment ref="AR39" authorId="0" shapeId="0" xr:uid="{00000000-0006-0000-0400-000060000000}">
      <text>
        <r>
          <rPr>
            <sz val="11"/>
            <rFont val="Calibri"/>
          </rPr>
          <t>Ensure bogus ICMP responses are ignored</t>
        </r>
      </text>
    </comment>
    <comment ref="AS39" authorId="0" shapeId="0" xr:uid="{00000000-0006-0000-0400-000061000000}">
      <text>
        <r>
          <rPr>
            <sz val="11"/>
            <rFont val="Calibri"/>
          </rPr>
          <t>Ensure Reverse Path Filtering is enabled</t>
        </r>
      </text>
    </comment>
    <comment ref="AT39" authorId="0" shapeId="0" xr:uid="{00000000-0006-0000-0400-00003B000000}">
      <text>
        <r>
          <rPr>
            <sz val="11"/>
            <rFont val="Calibri"/>
          </rPr>
          <t>Ensure TCP SYN Cookies is enabled</t>
        </r>
      </text>
    </comment>
    <comment ref="AU39" authorId="0" shapeId="0" xr:uid="{00000000-0006-0000-0400-00003C000000}">
      <text>
        <r>
          <rPr>
            <sz val="11"/>
            <rFont val="Calibri"/>
          </rPr>
          <t>Ensure IPv6 router advertisements are not accepted</t>
        </r>
      </text>
    </comment>
    <comment ref="AV39" authorId="0" shapeId="0" xr:uid="{00000000-0006-0000-0400-00003D000000}">
      <text>
        <r>
          <rPr>
            <sz val="11"/>
            <rFont val="Calibri"/>
          </rPr>
          <t>Ensure nftables is not installed with iptables</t>
        </r>
      </text>
    </comment>
    <comment ref="AW39" authorId="0" shapeId="0" xr:uid="{00000000-0006-0000-0400-00003E000000}">
      <text>
        <r>
          <rPr>
            <sz val="11"/>
            <rFont val="Calibri"/>
          </rPr>
          <t>Ensure firewalld is either not installed or masked with iptables</t>
        </r>
      </text>
    </comment>
    <comment ref="J46" authorId="0" shapeId="0" xr:uid="{00000000-0006-0000-0400-000062000000}">
      <text>
        <r>
          <rPr>
            <sz val="11"/>
            <rFont val="Calibri"/>
          </rPr>
          <t>Ensure SSH PAM is enabled</t>
        </r>
      </text>
    </comment>
    <comment ref="K46" authorId="0" shapeId="0" xr:uid="{00000000-0006-0000-0400-000063000000}">
      <text>
        <r>
          <rPr>
            <sz val="11"/>
            <rFont val="Calibri"/>
          </rPr>
          <t>Ensure SSH PermitEmptyPasswords is disabled</t>
        </r>
      </text>
    </comment>
    <comment ref="L46" authorId="0" shapeId="0" xr:uid="{00000000-0006-0000-0400-000064000000}">
      <text>
        <r>
          <rPr>
            <sz val="11"/>
            <rFont val="Calibri"/>
          </rPr>
          <t>Ensure SSH IgnoreRhosts is enabled</t>
        </r>
      </text>
    </comment>
    <comment ref="M46" authorId="0" shapeId="0" xr:uid="{00000000-0006-0000-0400-000065000000}">
      <text>
        <r>
          <rPr>
            <sz val="11"/>
            <rFont val="Calibri"/>
          </rPr>
          <t>Ensure password creation requirements are configured</t>
        </r>
      </text>
    </comment>
    <comment ref="N46" authorId="0" shapeId="0" xr:uid="{00000000-0006-0000-0400-000066000000}">
      <text>
        <r>
          <rPr>
            <sz val="11"/>
            <rFont val="Calibri"/>
          </rPr>
          <t>Ensure password reuse is limited</t>
        </r>
      </text>
    </comment>
    <comment ref="O46" authorId="0" shapeId="0" xr:uid="{00000000-0006-0000-0400-000067000000}">
      <text>
        <r>
          <rPr>
            <sz val="11"/>
            <rFont val="Calibri"/>
          </rPr>
          <t>Ensure password expiration is 365 days or less</t>
        </r>
      </text>
    </comment>
    <comment ref="P46" authorId="0" shapeId="0" xr:uid="{00000000-0006-0000-0400-000068000000}">
      <text>
        <r>
          <rPr>
            <sz val="11"/>
            <rFont val="Calibri"/>
          </rPr>
          <t>Ensure minimum days between password changes is configured</t>
        </r>
      </text>
    </comment>
    <comment ref="Q46" authorId="0" shapeId="0" xr:uid="{00000000-0006-0000-0400-000069000000}">
      <text>
        <r>
          <rPr>
            <sz val="11"/>
            <rFont val="Calibri"/>
          </rPr>
          <t>Ensure password expiration warning days is 7 or more</t>
        </r>
      </text>
    </comment>
    <comment ref="R46" authorId="0" shapeId="0" xr:uid="{00000000-0006-0000-0400-00006A000000}">
      <text>
        <r>
          <rPr>
            <sz val="11"/>
            <rFont val="Calibri"/>
          </rPr>
          <t>Ensure inactive password lock is 30 days or less</t>
        </r>
      </text>
    </comment>
    <comment ref="S46" authorId="0" shapeId="0" xr:uid="{00000000-0006-0000-0400-00006B000000}">
      <text>
        <r>
          <rPr>
            <sz val="11"/>
            <rFont val="Calibri"/>
          </rPr>
          <t>Ensure all users last password change date is in the past</t>
        </r>
      </text>
    </comment>
    <comment ref="T46" authorId="0" shapeId="0" xr:uid="{00000000-0006-0000-0400-00006C000000}">
      <text>
        <r>
          <rPr>
            <sz val="11"/>
            <rFont val="Calibri"/>
          </rPr>
          <t>Ensure password fields are not empty</t>
        </r>
      </text>
    </comment>
    <comment ref="J48" authorId="0" shapeId="0" xr:uid="{00000000-0006-0000-0400-00006D000000}">
      <text>
        <r>
          <rPr>
            <sz val="11"/>
            <rFont val="Calibri"/>
          </rPr>
          <t>Ensure SSH root login is disabled</t>
        </r>
      </text>
    </comment>
    <comment ref="K48" authorId="0" shapeId="0" xr:uid="{00000000-0006-0000-0400-00006E000000}">
      <text>
        <r>
          <rPr>
            <sz val="11"/>
            <rFont val="Calibri"/>
          </rPr>
          <t>Ensure sudo is installed</t>
        </r>
      </text>
    </comment>
    <comment ref="L48" authorId="0" shapeId="0" xr:uid="{00000000-0006-0000-0400-00006F000000}">
      <text>
        <r>
          <rPr>
            <sz val="11"/>
            <rFont val="Calibri"/>
          </rPr>
          <t>Ensure re-authentication for privilege escalation is not disabled globally</t>
        </r>
      </text>
    </comment>
    <comment ref="M48" authorId="0" shapeId="0" xr:uid="{00000000-0006-0000-0400-000070000000}">
      <text>
        <r>
          <rPr>
            <sz val="11"/>
            <rFont val="Calibri"/>
          </rPr>
          <t>Ensure sudo authentication timeout is configured correctly</t>
        </r>
      </text>
    </comment>
    <comment ref="J63" authorId="0" shapeId="0" xr:uid="{00000000-0006-0000-0400-000071000000}">
      <text>
        <r>
          <rPr>
            <sz val="11"/>
            <rFont val="Calibri"/>
          </rPr>
          <t>Ensure DNF gpgcheck is globally activated</t>
        </r>
      </text>
    </comment>
    <comment ref="K63" authorId="0" shapeId="0" xr:uid="{00000000-0006-0000-0400-000072000000}">
      <text>
        <r>
          <rPr>
            <sz val="11"/>
            <rFont val="Calibri"/>
          </rPr>
          <t>Ensure TDNF gpgcheck is globally activated</t>
        </r>
      </text>
    </comment>
    <comment ref="J70" authorId="0" shapeId="0" xr:uid="{00000000-0006-0000-0400-000073000000}">
      <text>
        <r>
          <rPr>
            <sz val="11"/>
            <rFont val="Calibri"/>
          </rPr>
          <t>Ensure rsyslog is installed</t>
        </r>
      </text>
    </comment>
    <comment ref="K70" authorId="0" shapeId="0" xr:uid="{00000000-0006-0000-0400-000074000000}">
      <text>
        <r>
          <rPr>
            <sz val="11"/>
            <rFont val="Calibri"/>
          </rPr>
          <t>Ensure rsyslog service is enabled</t>
        </r>
      </text>
    </comment>
    <comment ref="L70" authorId="0" shapeId="0" xr:uid="{00000000-0006-0000-0400-000075000000}">
      <text>
        <r>
          <rPr>
            <sz val="11"/>
            <rFont val="Calibri"/>
          </rPr>
          <t>Ensure rsyslog default file permissions are configured</t>
        </r>
      </text>
    </comment>
    <comment ref="M70" authorId="0" shapeId="0" xr:uid="{00000000-0006-0000-0400-000076000000}">
      <text>
        <r>
          <rPr>
            <sz val="11"/>
            <rFont val="Calibri"/>
          </rPr>
          <t>Ensure rsyslog is not configured to receive logs from a remote client</t>
        </r>
      </text>
    </comment>
    <comment ref="N70" authorId="0" shapeId="0" xr:uid="{00000000-0006-0000-0400-000077000000}">
      <text>
        <r>
          <rPr>
            <sz val="11"/>
            <rFont val="Calibri"/>
          </rPr>
          <t>Ensure SSH LogLevel is appropriate</t>
        </r>
      </text>
    </comment>
    <comment ref="J71" authorId="0" shapeId="0" xr:uid="{00000000-0006-0000-0400-000078000000}">
      <text>
        <r>
          <rPr>
            <sz val="11"/>
            <rFont val="Calibri"/>
          </rPr>
          <t>Ensure logrotate is configured</t>
        </r>
      </text>
    </comment>
    <comment ref="J72" authorId="0" shapeId="0" xr:uid="{00000000-0006-0000-0400-000079000000}">
      <text>
        <r>
          <rPr>
            <sz val="11"/>
            <rFont val="Calibri"/>
          </rPr>
          <t>Ensure time synchronization is in use</t>
        </r>
      </text>
    </comment>
    <comment ref="K72" authorId="0" shapeId="0" xr:uid="{00000000-0006-0000-0400-00007A000000}">
      <text>
        <r>
          <rPr>
            <sz val="11"/>
            <rFont val="Calibri"/>
          </rPr>
          <t>Ensure chrony is configured</t>
        </r>
      </text>
    </comment>
    <comment ref="J73" authorId="0" shapeId="0" xr:uid="{00000000-0006-0000-0400-00007B000000}">
      <text>
        <r>
          <rPr>
            <sz val="11"/>
            <rFont val="Calibri"/>
          </rPr>
          <t>Ensure suspicious packets are logged</t>
        </r>
      </text>
    </comment>
    <comment ref="K73" authorId="0" shapeId="0" xr:uid="{00000000-0006-0000-0400-00007C000000}">
      <text>
        <r>
          <rPr>
            <sz val="11"/>
            <rFont val="Calibri"/>
          </rPr>
          <t>Ensure SSH MaxAuthTries is set to 4 or less</t>
        </r>
      </text>
    </comment>
    <comment ref="J92" authorId="0" shapeId="0" xr:uid="{00000000-0006-0000-0400-00007D000000}">
      <text>
        <r>
          <rPr>
            <sz val="11"/>
            <rFont val="Calibri"/>
          </rPr>
          <t>Disable Automounting</t>
        </r>
      </text>
    </comment>
    <comment ref="J94" authorId="0" shapeId="0" xr:uid="{00000000-0006-0000-0400-00007E000000}">
      <text>
        <r>
          <rPr>
            <sz val="11"/>
            <rFont val="Calibri"/>
          </rPr>
          <t>Ensure address space layout randomization (ASLR) is enabled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SSH MaxAuthTries is set to 4 or less</t>
        </r>
      </text>
    </comment>
    <comment ref="I2" authorId="0" shapeId="0" xr:uid="{00000000-0006-0000-0500-000004000000}">
      <text>
        <r>
          <rPr>
            <sz val="11"/>
            <rFont val="Calibri"/>
          </rPr>
          <t>Ensure SSH MaxStartups is configured</t>
        </r>
      </text>
    </comment>
    <comment ref="J2" authorId="0" shapeId="0" xr:uid="{00000000-0006-0000-0500-000002000000}">
      <text>
        <r>
          <rPr>
            <sz val="11"/>
            <rFont val="Calibri"/>
          </rPr>
          <t>Ensure SSH LoginGraceTime is set to one minute or less</t>
        </r>
      </text>
    </comment>
    <comment ref="K2" authorId="0" shapeId="0" xr:uid="{00000000-0006-0000-0500-000003000000}">
      <text>
        <r>
          <rPr>
            <sz val="11"/>
            <rFont val="Calibri"/>
          </rPr>
          <t>Ensure SSH MaxSessions is set to 10 or less</t>
        </r>
      </text>
    </comment>
    <comment ref="H12" authorId="0" shapeId="0" xr:uid="{00000000-0006-0000-0500-000005000000}">
      <text>
        <r>
          <rPr>
            <sz val="11"/>
            <rFont val="Calibri"/>
          </rPr>
          <t>Ensure bogus ICMP responses are ignored</t>
        </r>
      </text>
    </comment>
    <comment ref="H13" authorId="0" shapeId="0" xr:uid="{00000000-0006-0000-0500-000006000000}">
      <text>
        <r>
          <rPr>
            <sz val="11"/>
            <rFont val="Calibri"/>
          </rPr>
          <t>Ensure core dump storage is disabled</t>
        </r>
      </text>
    </comment>
    <comment ref="I13" authorId="0" shapeId="0" xr:uid="{00000000-0006-0000-0500-000007000000}">
      <text>
        <r>
          <rPr>
            <sz val="11"/>
            <rFont val="Calibri"/>
          </rPr>
          <t>Ensure core dump backtraces are disabled</t>
        </r>
      </text>
    </comment>
    <comment ref="H14" authorId="0" shapeId="0" xr:uid="{00000000-0006-0000-0500-000008000000}">
      <text>
        <r>
          <rPr>
            <sz val="11"/>
            <rFont val="Calibri"/>
          </rPr>
          <t>Ensure xinetd is not installed</t>
        </r>
      </text>
    </comment>
    <comment ref="I14" authorId="0" shapeId="0" xr:uid="{00000000-0006-0000-0500-000028000000}">
      <text>
        <r>
          <rPr>
            <sz val="11"/>
            <rFont val="Calibri"/>
          </rPr>
          <t>Ensure xorg-x11-server-common is not installed</t>
        </r>
      </text>
    </comment>
    <comment ref="J14" authorId="0" shapeId="0" xr:uid="{00000000-0006-0000-0500-000029000000}">
      <text>
        <r>
          <rPr>
            <sz val="11"/>
            <rFont val="Calibri"/>
          </rPr>
          <t>Ensure avahi is not installed</t>
        </r>
      </text>
    </comment>
    <comment ref="K14" authorId="0" shapeId="0" xr:uid="{00000000-0006-0000-0500-00002A000000}">
      <text>
        <r>
          <rPr>
            <sz val="11"/>
            <rFont val="Calibri"/>
          </rPr>
          <t>Ensure a print server is not installed</t>
        </r>
      </text>
    </comment>
    <comment ref="L14" authorId="0" shapeId="0" xr:uid="{00000000-0006-0000-0500-000009000000}">
      <text>
        <r>
          <rPr>
            <sz val="11"/>
            <rFont val="Calibri"/>
          </rPr>
          <t>Ensure a dhcp server is not installed</t>
        </r>
      </text>
    </comment>
    <comment ref="M14" authorId="0" shapeId="0" xr:uid="{00000000-0006-0000-0500-00000A000000}">
      <text>
        <r>
          <rPr>
            <sz val="11"/>
            <rFont val="Calibri"/>
          </rPr>
          <t>Ensure a dns server is not installed</t>
        </r>
      </text>
    </comment>
    <comment ref="N14" authorId="0" shapeId="0" xr:uid="{00000000-0006-0000-0500-00000B000000}">
      <text>
        <r>
          <rPr>
            <sz val="11"/>
            <rFont val="Calibri"/>
          </rPr>
          <t>Ensure FTP client is not installed</t>
        </r>
      </text>
    </comment>
    <comment ref="O14" authorId="0" shapeId="0" xr:uid="{00000000-0006-0000-0500-00000C000000}">
      <text>
        <r>
          <rPr>
            <sz val="11"/>
            <rFont val="Calibri"/>
          </rPr>
          <t>Ensure an ftp server is not installed</t>
        </r>
      </text>
    </comment>
    <comment ref="P14" authorId="0" shapeId="0" xr:uid="{00000000-0006-0000-0500-00000D000000}">
      <text>
        <r>
          <rPr>
            <sz val="11"/>
            <rFont val="Calibri"/>
          </rPr>
          <t>Ensure a tftp server is not installed</t>
        </r>
      </text>
    </comment>
    <comment ref="Q14" authorId="0" shapeId="0" xr:uid="{00000000-0006-0000-0500-00000E000000}">
      <text>
        <r>
          <rPr>
            <sz val="11"/>
            <rFont val="Calibri"/>
          </rPr>
          <t>Ensure a web server is not installed</t>
        </r>
      </text>
    </comment>
    <comment ref="R14" authorId="0" shapeId="0" xr:uid="{00000000-0006-0000-0500-00000F000000}">
      <text>
        <r>
          <rPr>
            <sz val="11"/>
            <rFont val="Calibri"/>
          </rPr>
          <t>Ensure IMAP and POP3 server is not installed</t>
        </r>
      </text>
    </comment>
    <comment ref="S14" authorId="0" shapeId="0" xr:uid="{00000000-0006-0000-0500-000010000000}">
      <text>
        <r>
          <rPr>
            <sz val="11"/>
            <rFont val="Calibri"/>
          </rPr>
          <t>Ensure Samba is not installed</t>
        </r>
      </text>
    </comment>
    <comment ref="T14" authorId="0" shapeId="0" xr:uid="{00000000-0006-0000-0500-000011000000}">
      <text>
        <r>
          <rPr>
            <sz val="11"/>
            <rFont val="Calibri"/>
          </rPr>
          <t>Ensure HTTP Proxy Server is not installed</t>
        </r>
      </text>
    </comment>
    <comment ref="U14" authorId="0" shapeId="0" xr:uid="{00000000-0006-0000-0500-000012000000}">
      <text>
        <r>
          <rPr>
            <sz val="11"/>
            <rFont val="Calibri"/>
          </rPr>
          <t>Ensure net-snmp is not installed or the snmpd service is not enabled</t>
        </r>
      </text>
    </comment>
    <comment ref="V14" authorId="0" shapeId="0" xr:uid="{00000000-0006-0000-0500-000013000000}">
      <text>
        <r>
          <rPr>
            <sz val="11"/>
            <rFont val="Calibri"/>
          </rPr>
          <t>Ensure NIS server is not installed</t>
        </r>
      </text>
    </comment>
    <comment ref="W14" authorId="0" shapeId="0" xr:uid="{00000000-0006-0000-0500-000014000000}">
      <text>
        <r>
          <rPr>
            <sz val="11"/>
            <rFont val="Calibri"/>
          </rPr>
          <t>Ensure telnet-server is not installed</t>
        </r>
      </text>
    </comment>
    <comment ref="X14" authorId="0" shapeId="0" xr:uid="{00000000-0006-0000-0500-000015000000}">
      <text>
        <r>
          <rPr>
            <sz val="11"/>
            <rFont val="Calibri"/>
          </rPr>
          <t>Ensure mail transfer agent is configured for local-only mode</t>
        </r>
      </text>
    </comment>
    <comment ref="Y14" authorId="0" shapeId="0" xr:uid="{00000000-0006-0000-0500-000016000000}">
      <text>
        <r>
          <rPr>
            <sz val="11"/>
            <rFont val="Calibri"/>
          </rPr>
          <t>Ensure nfs-utils is not installed or the  nfs-server service is masked</t>
        </r>
      </text>
    </comment>
    <comment ref="Z14" authorId="0" shapeId="0" xr:uid="{00000000-0006-0000-0500-000017000000}">
      <text>
        <r>
          <rPr>
            <sz val="11"/>
            <rFont val="Calibri"/>
          </rPr>
          <t>Ensure rsync-daemon is not installed or the rsyncd service is masked</t>
        </r>
      </text>
    </comment>
    <comment ref="AA14" authorId="0" shapeId="0" xr:uid="{00000000-0006-0000-0500-000018000000}">
      <text>
        <r>
          <rPr>
            <sz val="11"/>
            <rFont val="Calibri"/>
          </rPr>
          <t>Ensure NIS Client is not installed</t>
        </r>
      </text>
    </comment>
    <comment ref="AB14" authorId="0" shapeId="0" xr:uid="{00000000-0006-0000-0500-000019000000}">
      <text>
        <r>
          <rPr>
            <sz val="11"/>
            <rFont val="Calibri"/>
          </rPr>
          <t>Ensure rsh client is not installed</t>
        </r>
      </text>
    </comment>
    <comment ref="AC14" authorId="0" shapeId="0" xr:uid="{00000000-0006-0000-0500-00001A000000}">
      <text>
        <r>
          <rPr>
            <sz val="11"/>
            <rFont val="Calibri"/>
          </rPr>
          <t>Ensure talk client is not installed</t>
        </r>
      </text>
    </comment>
    <comment ref="AD14" authorId="0" shapeId="0" xr:uid="{00000000-0006-0000-0500-00001B000000}">
      <text>
        <r>
          <rPr>
            <sz val="11"/>
            <rFont val="Calibri"/>
          </rPr>
          <t>Ensure telnet client is not installed</t>
        </r>
      </text>
    </comment>
    <comment ref="AE14" authorId="0" shapeId="0" xr:uid="{00000000-0006-0000-0500-00001C000000}">
      <text>
        <r>
          <rPr>
            <sz val="11"/>
            <rFont val="Calibri"/>
          </rPr>
          <t>Ensure LDAP client is not installed</t>
        </r>
      </text>
    </comment>
    <comment ref="AF14" authorId="0" shapeId="0" xr:uid="{00000000-0006-0000-0500-00001D000000}">
      <text>
        <r>
          <rPr>
            <sz val="11"/>
            <rFont val="Calibri"/>
          </rPr>
          <t>Ensure TFTP client is not installed</t>
        </r>
      </text>
    </comment>
    <comment ref="AG14" authorId="0" shapeId="0" xr:uid="{00000000-0006-0000-0500-00001E000000}">
      <text>
        <r>
          <rPr>
            <sz val="11"/>
            <rFont val="Calibri"/>
          </rPr>
          <t>Ensure IPv6 is enabled</t>
        </r>
      </text>
    </comment>
    <comment ref="AH14" authorId="0" shapeId="0" xr:uid="{00000000-0006-0000-0500-00001F000000}">
      <text>
        <r>
          <rPr>
            <sz val="11"/>
            <rFont val="Calibri"/>
          </rPr>
          <t>Ensure packet redirect sending is disabled</t>
        </r>
      </text>
    </comment>
    <comment ref="AI14" authorId="0" shapeId="0" xr:uid="{00000000-0006-0000-0500-000020000000}">
      <text>
        <r>
          <rPr>
            <sz val="11"/>
            <rFont val="Calibri"/>
          </rPr>
          <t>Ensure ICMP redirects are not accepted</t>
        </r>
      </text>
    </comment>
    <comment ref="AJ14" authorId="0" shapeId="0" xr:uid="{00000000-0006-0000-0500-000021000000}">
      <text>
        <r>
          <rPr>
            <sz val="11"/>
            <rFont val="Calibri"/>
          </rPr>
          <t>Ensure secure ICMP redirects are not accepted</t>
        </r>
      </text>
    </comment>
    <comment ref="AK14" authorId="0" shapeId="0" xr:uid="{00000000-0006-0000-0500-000022000000}">
      <text>
        <r>
          <rPr>
            <sz val="11"/>
            <rFont val="Calibri"/>
          </rPr>
          <t>Ensure Reverse Path Filtering is enabled</t>
        </r>
      </text>
    </comment>
    <comment ref="AL14" authorId="0" shapeId="0" xr:uid="{00000000-0006-0000-0500-000023000000}">
      <text>
        <r>
          <rPr>
            <sz val="11"/>
            <rFont val="Calibri"/>
          </rPr>
          <t>Ensure IPv6 router advertisements are not accepted</t>
        </r>
      </text>
    </comment>
    <comment ref="AM14" authorId="0" shapeId="0" xr:uid="{00000000-0006-0000-0500-000024000000}">
      <text>
        <r>
          <rPr>
            <sz val="11"/>
            <rFont val="Calibri"/>
          </rPr>
          <t>Ensure SSH root login is disabled</t>
        </r>
      </text>
    </comment>
    <comment ref="AN14" authorId="0" shapeId="0" xr:uid="{00000000-0006-0000-0500-000025000000}">
      <text>
        <r>
          <rPr>
            <sz val="11"/>
            <rFont val="Calibri"/>
          </rPr>
          <t>Ensure SSH HostbasedAuthentication is disabled</t>
        </r>
      </text>
    </comment>
    <comment ref="AO14" authorId="0" shapeId="0" xr:uid="{00000000-0006-0000-0500-000026000000}">
      <text>
        <r>
          <rPr>
            <sz val="11"/>
            <rFont val="Calibri"/>
          </rPr>
          <t>Ensure SSH PermitEmptyPasswords is disabled</t>
        </r>
      </text>
    </comment>
    <comment ref="AP14" authorId="0" shapeId="0" xr:uid="{00000000-0006-0000-0500-000027000000}">
      <text>
        <r>
          <rPr>
            <sz val="11"/>
            <rFont val="Calibri"/>
          </rPr>
          <t>Ensure SSH PermitUserEnvironment is disabled</t>
        </r>
      </text>
    </comment>
    <comment ref="H16" authorId="0" shapeId="0" xr:uid="{00000000-0006-0000-0500-00002B000000}">
      <text>
        <r>
          <rPr>
            <sz val="11"/>
            <rFont val="Calibri"/>
          </rPr>
          <t>Ensure telnet client is not installed</t>
        </r>
      </text>
    </comment>
    <comment ref="I16" authorId="0" shapeId="0" xr:uid="{00000000-0006-0000-0500-00002C000000}">
      <text>
        <r>
          <rPr>
            <sz val="11"/>
            <rFont val="Calibri"/>
          </rPr>
          <t>Ensure only strong Ciphers are used</t>
        </r>
      </text>
    </comment>
    <comment ref="J16" authorId="0" shapeId="0" xr:uid="{00000000-0006-0000-0500-00002D000000}">
      <text>
        <r>
          <rPr>
            <sz val="11"/>
            <rFont val="Calibri"/>
          </rPr>
          <t>Ensure only strong MAC algorithms are used</t>
        </r>
      </text>
    </comment>
    <comment ref="K16" authorId="0" shapeId="0" xr:uid="{00000000-0006-0000-0500-00002E000000}">
      <text>
        <r>
          <rPr>
            <sz val="11"/>
            <rFont val="Calibri"/>
          </rPr>
          <t>Ensure only strong Key Exchange algorithms are used</t>
        </r>
      </text>
    </comment>
    <comment ref="L16" authorId="0" shapeId="0" xr:uid="{00000000-0006-0000-0500-00002F000000}">
      <text>
        <r>
          <rPr>
            <sz val="11"/>
            <rFont val="Calibri"/>
          </rPr>
          <t>Ensure password hashing algorithm is SHA-512</t>
        </r>
      </text>
    </comment>
    <comment ref="H18" authorId="0" shapeId="0" xr:uid="{00000000-0006-0000-0500-000030000000}">
      <text>
        <r>
          <rPr>
            <sz val="11"/>
            <rFont val="Calibri"/>
          </rPr>
          <t>Ensure nodev option set on /dev/shm partition</t>
        </r>
      </text>
    </comment>
    <comment ref="H19" authorId="0" shapeId="0" xr:uid="{00000000-0006-0000-0500-000031000000}">
      <text>
        <r>
          <rPr>
            <sz val="11"/>
            <rFont val="Calibri"/>
          </rPr>
          <t>Ensure mounting of cramfs filesystems is disabled</t>
        </r>
      </text>
    </comment>
    <comment ref="I19" authorId="0" shapeId="0" xr:uid="{00000000-0006-0000-0500-000032000000}">
      <text>
        <r>
          <rPr>
            <sz val="11"/>
            <rFont val="Calibri"/>
          </rPr>
          <t>Ensure address space layout randomization (ASLR) is enabled</t>
        </r>
      </text>
    </comment>
    <comment ref="H20" authorId="0" shapeId="0" xr:uid="{00000000-0006-0000-0500-000033000000}">
      <text>
        <r>
          <rPr>
            <sz val="11"/>
            <rFont val="Calibri"/>
          </rPr>
          <t>Ensure broadcast ICMP requests are ignored</t>
        </r>
      </text>
    </comment>
    <comment ref="I20" authorId="0" shapeId="0" xr:uid="{00000000-0006-0000-0500-000034000000}">
      <text>
        <r>
          <rPr>
            <sz val="11"/>
            <rFont val="Calibri"/>
          </rPr>
          <t>Ensure TCP SYN Cookies is enabled</t>
        </r>
      </text>
    </comment>
    <comment ref="J20" authorId="0" shapeId="0" xr:uid="{00000000-0006-0000-0500-000035000000}">
      <text>
        <r>
          <rPr>
            <sz val="11"/>
            <rFont val="Calibri"/>
          </rPr>
          <t>Ensure iptables package is installed</t>
        </r>
      </text>
    </comment>
    <comment ref="K20" authorId="0" shapeId="0" xr:uid="{00000000-0006-0000-0500-000036000000}">
      <text>
        <r>
          <rPr>
            <sz val="11"/>
            <rFont val="Calibri"/>
          </rPr>
          <t>Ensure nftables is not installed with iptables</t>
        </r>
      </text>
    </comment>
    <comment ref="L20" authorId="0" shapeId="0" xr:uid="{00000000-0006-0000-0500-000037000000}">
      <text>
        <r>
          <rPr>
            <sz val="11"/>
            <rFont val="Calibri"/>
          </rPr>
          <t>Ensure firewalld is either not installed or masked with iptables</t>
        </r>
      </text>
    </comment>
    <comment ref="H21" authorId="0" shapeId="0" xr:uid="{00000000-0006-0000-0500-000038000000}">
      <text>
        <r>
          <rPr>
            <sz val="11"/>
            <rFont val="Calibri"/>
          </rPr>
          <t>Ensure SSH PAM is enabled</t>
        </r>
      </text>
    </comment>
    <comment ref="I21" authorId="0" shapeId="0" xr:uid="{00000000-0006-0000-0500-000039000000}">
      <text>
        <r>
          <rPr>
            <sz val="11"/>
            <rFont val="Calibri"/>
          </rPr>
          <t>Ensure SSH warning banner is configured</t>
        </r>
      </text>
    </comment>
    <comment ref="H22" authorId="0" shapeId="0" xr:uid="{00000000-0006-0000-0500-00003A000000}">
      <text>
        <r>
          <rPr>
            <sz val="11"/>
            <rFont val="Calibri"/>
          </rPr>
          <t>Disable Automounting</t>
        </r>
      </text>
    </comment>
    <comment ref="H25" authorId="0" shapeId="0" xr:uid="{00000000-0006-0000-0500-00003B000000}">
      <text>
        <r>
          <rPr>
            <sz val="11"/>
            <rFont val="Calibri"/>
          </rPr>
          <t>Ensure iptables package is installed</t>
        </r>
      </text>
    </comment>
    <comment ref="I25" authorId="0" shapeId="0" xr:uid="{00000000-0006-0000-0500-00003C000000}">
      <text>
        <r>
          <rPr>
            <sz val="11"/>
            <rFont val="Calibri"/>
          </rPr>
          <t>Ensure nftables is not installed with iptables</t>
        </r>
      </text>
    </comment>
    <comment ref="J25" authorId="0" shapeId="0" xr:uid="{00000000-0006-0000-0500-00003D000000}">
      <text>
        <r>
          <rPr>
            <sz val="11"/>
            <rFont val="Calibri"/>
          </rPr>
          <t>Ensure firewalld is either not installed or masked with iptables</t>
        </r>
      </text>
    </comment>
    <comment ref="K25" authorId="0" shapeId="0" xr:uid="{00000000-0006-0000-0500-00003E000000}">
      <text>
        <r>
          <rPr>
            <sz val="11"/>
            <rFont val="Calibri"/>
          </rPr>
          <t>Ensure no users have .forward files</t>
        </r>
      </text>
    </comment>
    <comment ref="H26" authorId="0" shapeId="0" xr:uid="{00000000-0006-0000-0500-00003F000000}">
      <text>
        <r>
          <rPr>
            <sz val="11"/>
            <rFont val="Calibri"/>
          </rPr>
          <t>Ensure packet redirect sending is disabled</t>
        </r>
      </text>
    </comment>
    <comment ref="I26" authorId="0" shapeId="0" xr:uid="{00000000-0006-0000-0500-000040000000}">
      <text>
        <r>
          <rPr>
            <sz val="11"/>
            <rFont val="Calibri"/>
          </rPr>
          <t>Ensure ICMP redirects are not accepted</t>
        </r>
      </text>
    </comment>
    <comment ref="J26" authorId="0" shapeId="0" xr:uid="{00000000-0006-0000-0500-000041000000}">
      <text>
        <r>
          <rPr>
            <sz val="11"/>
            <rFont val="Calibri"/>
          </rPr>
          <t>Ensure secure ICMP redirects are not accepted</t>
        </r>
      </text>
    </comment>
    <comment ref="K26" authorId="0" shapeId="0" xr:uid="{00000000-0006-0000-0500-000042000000}">
      <text>
        <r>
          <rPr>
            <sz val="11"/>
            <rFont val="Calibri"/>
          </rPr>
          <t>Ensure Reverse Path Filtering is enabled</t>
        </r>
      </text>
    </comment>
    <comment ref="L26" authorId="0" shapeId="0" xr:uid="{00000000-0006-0000-0500-000043000000}">
      <text>
        <r>
          <rPr>
            <sz val="11"/>
            <rFont val="Calibri"/>
          </rPr>
          <t>Ensure IPv6 router advertisements are not accepted</t>
        </r>
      </text>
    </comment>
    <comment ref="H27" authorId="0" shapeId="0" xr:uid="{00000000-0006-0000-0500-000044000000}">
      <text>
        <r>
          <rPr>
            <sz val="11"/>
            <rFont val="Calibri"/>
          </rPr>
          <t>Ensure all logfiles have appropriate access configured</t>
        </r>
      </text>
    </comment>
    <comment ref="I27" authorId="0" shapeId="0" xr:uid="{00000000-0006-0000-0500-000045000000}">
      <text>
        <r>
          <rPr>
            <sz val="11"/>
            <rFont val="Calibri"/>
          </rPr>
          <t>Ensure world writable files and directories are secured</t>
        </r>
      </text>
    </comment>
    <comment ref="H29" authorId="0" shapeId="0" xr:uid="{00000000-0006-0000-0500-000046000000}">
      <text>
        <r>
          <rPr>
            <sz val="11"/>
            <rFont val="Calibri"/>
          </rPr>
          <t>Ensure SSH IgnoreRhosts is enabled</t>
        </r>
      </text>
    </comment>
    <comment ref="I29" authorId="0" shapeId="0" xr:uid="{00000000-0006-0000-0500-000047000000}">
      <text>
        <r>
          <rPr>
            <sz val="11"/>
            <rFont val="Calibri"/>
          </rPr>
          <t>Ensure password creation requirements are configured</t>
        </r>
      </text>
    </comment>
    <comment ref="J29" authorId="0" shapeId="0" xr:uid="{00000000-0006-0000-0500-000048000000}">
      <text>
        <r>
          <rPr>
            <sz val="11"/>
            <rFont val="Calibri"/>
          </rPr>
          <t>Ensure lockout for failed password attempts is configured</t>
        </r>
      </text>
    </comment>
    <comment ref="K29" authorId="0" shapeId="0" xr:uid="{00000000-0006-0000-0500-000049000000}">
      <text>
        <r>
          <rPr>
            <sz val="11"/>
            <rFont val="Calibri"/>
          </rPr>
          <t>Ensure password reuse is limited</t>
        </r>
      </text>
    </comment>
    <comment ref="L29" authorId="0" shapeId="0" xr:uid="{00000000-0006-0000-0500-00004A000000}">
      <text>
        <r>
          <rPr>
            <sz val="11"/>
            <rFont val="Calibri"/>
          </rPr>
          <t>Ensure password expiration is 365 days or less</t>
        </r>
      </text>
    </comment>
    <comment ref="M29" authorId="0" shapeId="0" xr:uid="{00000000-0006-0000-0500-00004B000000}">
      <text>
        <r>
          <rPr>
            <sz val="11"/>
            <rFont val="Calibri"/>
          </rPr>
          <t>Ensure minimum days between password changes is configured</t>
        </r>
      </text>
    </comment>
    <comment ref="N29" authorId="0" shapeId="0" xr:uid="{00000000-0006-0000-0500-00004C000000}">
      <text>
        <r>
          <rPr>
            <sz val="11"/>
            <rFont val="Calibri"/>
          </rPr>
          <t>Ensure password expiration warning days is 7 or more</t>
        </r>
      </text>
    </comment>
    <comment ref="O29" authorId="0" shapeId="0" xr:uid="{00000000-0006-0000-0500-00004D000000}">
      <text>
        <r>
          <rPr>
            <sz val="11"/>
            <rFont val="Calibri"/>
          </rPr>
          <t>Ensure inactive password lock is 30 days or less</t>
        </r>
      </text>
    </comment>
    <comment ref="P29" authorId="0" shapeId="0" xr:uid="{00000000-0006-0000-0500-00004E000000}">
      <text>
        <r>
          <rPr>
            <sz val="11"/>
            <rFont val="Calibri"/>
          </rPr>
          <t>Ensure all users last password change date is in the past</t>
        </r>
      </text>
    </comment>
    <comment ref="Q29" authorId="0" shapeId="0" xr:uid="{00000000-0006-0000-0500-00004F000000}">
      <text>
        <r>
          <rPr>
            <sz val="11"/>
            <rFont val="Calibri"/>
          </rPr>
          <t>Ensure password fields are not empty</t>
        </r>
      </text>
    </comment>
    <comment ref="R29" authorId="0" shapeId="0" xr:uid="{00000000-0006-0000-0500-000050000000}">
      <text>
        <r>
          <rPr>
            <sz val="11"/>
            <rFont val="Calibri"/>
          </rPr>
          <t>Ensure all groups in /etc/passwd exist in /etc/group</t>
        </r>
      </text>
    </comment>
    <comment ref="S29" authorId="0" shapeId="0" xr:uid="{00000000-0006-0000-0500-000051000000}">
      <text>
        <r>
          <rPr>
            <sz val="11"/>
            <rFont val="Calibri"/>
          </rPr>
          <t>Ensure no duplicate UIDs exist</t>
        </r>
      </text>
    </comment>
    <comment ref="T29" authorId="0" shapeId="0" xr:uid="{00000000-0006-0000-0500-000052000000}">
      <text>
        <r>
          <rPr>
            <sz val="11"/>
            <rFont val="Calibri"/>
          </rPr>
          <t>Ensure no duplicate GIDs exist</t>
        </r>
      </text>
    </comment>
    <comment ref="U29" authorId="0" shapeId="0" xr:uid="{00000000-0006-0000-0500-000053000000}">
      <text>
        <r>
          <rPr>
            <sz val="11"/>
            <rFont val="Calibri"/>
          </rPr>
          <t>Ensure no duplicate user names exist</t>
        </r>
      </text>
    </comment>
    <comment ref="V29" authorId="0" shapeId="0" xr:uid="{00000000-0006-0000-0500-000054000000}">
      <text>
        <r>
          <rPr>
            <sz val="11"/>
            <rFont val="Calibri"/>
          </rPr>
          <t>Ensure no duplicate group names exist</t>
        </r>
      </text>
    </comment>
    <comment ref="W29" authorId="0" shapeId="0" xr:uid="{00000000-0006-0000-0500-000055000000}">
      <text>
        <r>
          <rPr>
            <sz val="11"/>
            <rFont val="Calibri"/>
          </rPr>
          <t>Ensure users</t>
        </r>
        <r>
          <rPr>
            <sz val="11"/>
            <color rgb="FF000000"/>
            <rFont val="Calibri"/>
          </rPr>
          <t>'</t>
        </r>
        <r>
          <rPr>
            <sz val="11"/>
            <color rgb="FF000000"/>
            <rFont val="Calibri"/>
          </rPr>
          <t xml:space="preserve"> .netrc Files are not group or world accessible</t>
        </r>
      </text>
    </comment>
    <comment ref="X29" authorId="0" shapeId="0" xr:uid="{00000000-0006-0000-0500-000056000000}">
      <text>
        <r>
          <rPr>
            <sz val="11"/>
            <rFont val="Calibri"/>
          </rPr>
          <t>Ensure no users have .netrc files</t>
        </r>
      </text>
    </comment>
    <comment ref="H30" authorId="0" shapeId="0" xr:uid="{00000000-0006-0000-0500-000057000000}">
      <text>
        <r>
          <rPr>
            <sz val="11"/>
            <rFont val="Calibri"/>
          </rPr>
          <t>Ensure source routed packets are not accepted</t>
        </r>
      </text>
    </comment>
    <comment ref="H31" authorId="0" shapeId="0" xr:uid="{00000000-0006-0000-0500-000058000000}">
      <text>
        <r>
          <rPr>
            <sz val="11"/>
            <rFont val="Calibri"/>
          </rPr>
          <t>Ensure at is restricted to authorized users</t>
        </r>
      </text>
    </comment>
    <comment ref="I31" authorId="0" shapeId="0" xr:uid="{00000000-0006-0000-0500-000059000000}">
      <text>
        <r>
          <rPr>
            <sz val="11"/>
            <rFont val="Calibri"/>
          </rPr>
          <t>Ensure SSH Idle Timeout Interval is configured</t>
        </r>
      </text>
    </comment>
    <comment ref="J31" authorId="0" shapeId="0" xr:uid="{00000000-0006-0000-0500-00005A000000}">
      <text>
        <r>
          <rPr>
            <sz val="11"/>
            <rFont val="Calibri"/>
          </rPr>
          <t>Ensure sudo is installed</t>
        </r>
      </text>
    </comment>
    <comment ref="K31" authorId="0" shapeId="0" xr:uid="{00000000-0006-0000-0500-00005B000000}">
      <text>
        <r>
          <rPr>
            <sz val="11"/>
            <rFont val="Calibri"/>
          </rPr>
          <t>Ensure re-authentication for privilege escalation is not disabled globally</t>
        </r>
      </text>
    </comment>
    <comment ref="L31" authorId="0" shapeId="0" xr:uid="{00000000-0006-0000-0500-00005C000000}">
      <text>
        <r>
          <rPr>
            <sz val="11"/>
            <rFont val="Calibri"/>
          </rPr>
          <t>Ensure system accounts are secured</t>
        </r>
      </text>
    </comment>
    <comment ref="M31" authorId="0" shapeId="0" xr:uid="{00000000-0006-0000-0500-00005D000000}">
      <text>
        <r>
          <rPr>
            <sz val="11"/>
            <rFont val="Calibri"/>
          </rPr>
          <t>Ensure default group for the root account is GID 0</t>
        </r>
      </text>
    </comment>
    <comment ref="N31" authorId="0" shapeId="0" xr:uid="{00000000-0006-0000-0500-00005E000000}">
      <text>
        <r>
          <rPr>
            <sz val="11"/>
            <rFont val="Calibri"/>
          </rPr>
          <t>Ensure root is the only UID 0 account</t>
        </r>
      </text>
    </comment>
    <comment ref="H33" authorId="0" shapeId="0" xr:uid="{00000000-0006-0000-0500-00005F000000}">
      <text>
        <r>
          <rPr>
            <sz val="11"/>
            <rFont val="Calibri"/>
          </rPr>
          <t>Ensure rsyslog is not configured to receive logs from a remote client</t>
        </r>
      </text>
    </comment>
    <comment ref="H34" authorId="0" shapeId="0" xr:uid="{00000000-0006-0000-0500-000060000000}">
      <text>
        <r>
          <rPr>
            <sz val="11"/>
            <rFont val="Calibri"/>
          </rPr>
          <t>Ensure /tmp is a separate partition</t>
        </r>
      </text>
    </comment>
    <comment ref="I34" authorId="0" shapeId="0" xr:uid="{00000000-0006-0000-0500-000061000000}">
      <text>
        <r>
          <rPr>
            <sz val="11"/>
            <rFont val="Calibri"/>
          </rPr>
          <t>Ensure nodev option set on /tmp partition</t>
        </r>
      </text>
    </comment>
    <comment ref="J34" authorId="0" shapeId="0" xr:uid="{00000000-0006-0000-0500-000062000000}">
      <text>
        <r>
          <rPr>
            <sz val="11"/>
            <rFont val="Calibri"/>
          </rPr>
          <t>Ensure nosuid option set on /tmp partition</t>
        </r>
      </text>
    </comment>
    <comment ref="K34" authorId="0" shapeId="0" xr:uid="{00000000-0006-0000-0500-000063000000}">
      <text>
        <r>
          <rPr>
            <sz val="11"/>
            <rFont val="Calibri"/>
          </rPr>
          <t>Ensure nosuid option set on /dev/shm partition</t>
        </r>
      </text>
    </comment>
    <comment ref="L34" authorId="0" shapeId="0" xr:uid="{00000000-0006-0000-0500-000064000000}">
      <text>
        <r>
          <rPr>
            <sz val="11"/>
            <rFont val="Calibri"/>
          </rPr>
          <t>Ensure permissions on /etc/motd are configured</t>
        </r>
      </text>
    </comment>
    <comment ref="M34" authorId="0" shapeId="0" xr:uid="{00000000-0006-0000-0500-000065000000}">
      <text>
        <r>
          <rPr>
            <sz val="11"/>
            <rFont val="Calibri"/>
          </rPr>
          <t>Ensure permissions on /etc/issue are configured</t>
        </r>
      </text>
    </comment>
    <comment ref="N34" authorId="0" shapeId="0" xr:uid="{00000000-0006-0000-0500-000066000000}">
      <text>
        <r>
          <rPr>
            <sz val="11"/>
            <rFont val="Calibri"/>
          </rPr>
          <t>Ensure permissions on /etc/issue.net are configured</t>
        </r>
      </text>
    </comment>
    <comment ref="O34" authorId="0" shapeId="0" xr:uid="{00000000-0006-0000-0500-000067000000}">
      <text>
        <r>
          <rPr>
            <sz val="11"/>
            <rFont val="Calibri"/>
          </rPr>
          <t>Ensure chrony is configured</t>
        </r>
      </text>
    </comment>
    <comment ref="P34" authorId="0" shapeId="0" xr:uid="{00000000-0006-0000-0500-000068000000}">
      <text>
        <r>
          <rPr>
            <sz val="11"/>
            <rFont val="Calibri"/>
          </rPr>
          <t>Ensure suspicious packets are logged</t>
        </r>
      </text>
    </comment>
    <comment ref="Q34" authorId="0" shapeId="0" xr:uid="{00000000-0006-0000-0500-000069000000}">
      <text>
        <r>
          <rPr>
            <sz val="11"/>
            <rFont val="Calibri"/>
          </rPr>
          <t>Ensure logrotate is configured</t>
        </r>
      </text>
    </comment>
    <comment ref="R34" authorId="0" shapeId="0" xr:uid="{00000000-0006-0000-0500-00006A000000}">
      <text>
        <r>
          <rPr>
            <sz val="11"/>
            <rFont val="Calibri"/>
          </rPr>
          <t>Ensure cron is restricted to authorized users</t>
        </r>
      </text>
    </comment>
    <comment ref="S34" authorId="0" shapeId="0" xr:uid="{00000000-0006-0000-0500-00006B000000}">
      <text>
        <r>
          <rPr>
            <sz val="11"/>
            <rFont val="Calibri"/>
          </rPr>
          <t>Ensure permissions on /etc/ssh/sshd_config are configured</t>
        </r>
      </text>
    </comment>
    <comment ref="T34" authorId="0" shapeId="0" xr:uid="{00000000-0006-0000-0500-00006C000000}">
      <text>
        <r>
          <rPr>
            <sz val="11"/>
            <rFont val="Calibri"/>
          </rPr>
          <t>Ensure permissions on SSH private host key files are configured</t>
        </r>
      </text>
    </comment>
    <comment ref="U34" authorId="0" shapeId="0" xr:uid="{00000000-0006-0000-0500-00006D000000}">
      <text>
        <r>
          <rPr>
            <sz val="11"/>
            <rFont val="Calibri"/>
          </rPr>
          <t>Ensure permissions on SSH public host key files are configured</t>
        </r>
      </text>
    </comment>
    <comment ref="V34" authorId="0" shapeId="0" xr:uid="{00000000-0006-0000-0500-00006E000000}">
      <text>
        <r>
          <rPr>
            <sz val="11"/>
            <rFont val="Calibri"/>
          </rPr>
          <t>Ensure permissions on /etc/passwd are configured</t>
        </r>
      </text>
    </comment>
    <comment ref="W34" authorId="0" shapeId="0" xr:uid="{00000000-0006-0000-0500-00006F000000}">
      <text>
        <r>
          <rPr>
            <sz val="11"/>
            <rFont val="Calibri"/>
          </rPr>
          <t>Ensure permissions on /etc/passwd- are configured</t>
        </r>
      </text>
    </comment>
    <comment ref="X34" authorId="0" shapeId="0" xr:uid="{00000000-0006-0000-0500-000070000000}">
      <text>
        <r>
          <rPr>
            <sz val="11"/>
            <rFont val="Calibri"/>
          </rPr>
          <t>Ensure permissions on /etc/group are configured</t>
        </r>
      </text>
    </comment>
    <comment ref="Y34" authorId="0" shapeId="0" xr:uid="{00000000-0006-0000-0500-000071000000}">
      <text>
        <r>
          <rPr>
            <sz val="11"/>
            <rFont val="Calibri"/>
          </rPr>
          <t>Ensure permissions on /etc/group- are configured</t>
        </r>
      </text>
    </comment>
    <comment ref="Z34" authorId="0" shapeId="0" xr:uid="{00000000-0006-0000-0500-000072000000}">
      <text>
        <r>
          <rPr>
            <sz val="11"/>
            <rFont val="Calibri"/>
          </rPr>
          <t>Ensure permissions on /etc/shadow are configured</t>
        </r>
      </text>
    </comment>
    <comment ref="AA34" authorId="0" shapeId="0" xr:uid="{00000000-0006-0000-0500-000073000000}">
      <text>
        <r>
          <rPr>
            <sz val="11"/>
            <rFont val="Calibri"/>
          </rPr>
          <t>Ensure permissions on /etc/shadow- are configured</t>
        </r>
      </text>
    </comment>
    <comment ref="AB34" authorId="0" shapeId="0" xr:uid="{00000000-0006-0000-0500-000074000000}">
      <text>
        <r>
          <rPr>
            <sz val="11"/>
            <rFont val="Calibri"/>
          </rPr>
          <t>Ensure permissions on /etc/gshadow are configured</t>
        </r>
      </text>
    </comment>
    <comment ref="AC34" authorId="0" shapeId="0" xr:uid="{00000000-0006-0000-0500-000075000000}">
      <text>
        <r>
          <rPr>
            <sz val="11"/>
            <rFont val="Calibri"/>
          </rPr>
          <t>Ensure permissions on /etc/gshadow- are configured</t>
        </r>
      </text>
    </comment>
    <comment ref="AD34" authorId="0" shapeId="0" xr:uid="{00000000-0006-0000-0500-000076000000}">
      <text>
        <r>
          <rPr>
            <sz val="11"/>
            <rFont val="Calibri"/>
          </rPr>
          <t>Ensure no unowned or ungrouped files or directories exist</t>
        </r>
      </text>
    </comment>
    <comment ref="AE34" authorId="0" shapeId="0" xr:uid="{00000000-0006-0000-0500-000077000000}">
      <text>
        <r>
          <rPr>
            <sz val="11"/>
            <rFont val="Calibri"/>
          </rPr>
          <t>Ensure world writable files and directories are secured</t>
        </r>
      </text>
    </comment>
    <comment ref="AF34" authorId="0" shapeId="0" xr:uid="{00000000-0006-0000-0500-000078000000}">
      <text>
        <r>
          <rPr>
            <sz val="11"/>
            <rFont val="Calibri"/>
          </rPr>
          <t>Ensure root PATH Integrity</t>
        </r>
      </text>
    </comment>
    <comment ref="AG34" authorId="0" shapeId="0" xr:uid="{00000000-0006-0000-0500-000079000000}">
      <text>
        <r>
          <rPr>
            <sz val="11"/>
            <rFont val="Calibri"/>
          </rPr>
          <t>Ensure all users</t>
        </r>
        <r>
          <rPr>
            <sz val="11"/>
            <color rgb="FF000000"/>
            <rFont val="Calibri"/>
          </rPr>
          <t>'</t>
        </r>
        <r>
          <rPr>
            <sz val="11"/>
            <color rgb="FF000000"/>
            <rFont val="Calibri"/>
          </rPr>
          <t xml:space="preserve"> home directories exist</t>
        </r>
      </text>
    </comment>
    <comment ref="AH34" authorId="0" shapeId="0" xr:uid="{00000000-0006-0000-0500-00007A000000}">
      <text>
        <r>
          <rPr>
            <sz val="11"/>
            <rFont val="Calibri"/>
          </rPr>
          <t>Ensure users own their home directories</t>
        </r>
      </text>
    </comment>
    <comment ref="AI34" authorId="0" shapeId="0" xr:uid="{00000000-0006-0000-0500-00007B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AJ34" authorId="0" shapeId="0" xr:uid="{00000000-0006-0000-0500-00007C000000}">
      <text>
        <r>
          <rPr>
            <sz val="11"/>
            <rFont val="Calibri"/>
          </rPr>
          <t>Ensure users</t>
        </r>
        <r>
          <rPr>
            <sz val="11"/>
            <color rgb="FF000000"/>
            <rFont val="Calibri"/>
          </rPr>
          <t>'</t>
        </r>
        <r>
          <rPr>
            <sz val="11"/>
            <color rgb="FF000000"/>
            <rFont val="Calibri"/>
          </rPr>
          <t xml:space="preserve"> dot files are not group or world writable</t>
        </r>
      </text>
    </comment>
    <comment ref="H43" authorId="0" shapeId="0" xr:uid="{00000000-0006-0000-0500-00007D000000}">
      <text>
        <r>
          <rPr>
            <sz val="11"/>
            <rFont val="Calibri"/>
          </rPr>
          <t>Ensure cron daemon is enabled</t>
        </r>
      </text>
    </comment>
    <comment ref="I43" authorId="0" shapeId="0" xr:uid="{00000000-0006-0000-0500-00007E000000}">
      <text>
        <r>
          <rPr>
            <sz val="11"/>
            <rFont val="Calibri"/>
          </rPr>
          <t>Ensure permissions on /etc/crontab are configured</t>
        </r>
      </text>
    </comment>
    <comment ref="J43" authorId="0" shapeId="0" xr:uid="{00000000-0006-0000-0500-00007F000000}">
      <text>
        <r>
          <rPr>
            <sz val="11"/>
            <rFont val="Calibri"/>
          </rPr>
          <t>Ensure permissions on /etc/cron.hourly are configured</t>
        </r>
      </text>
    </comment>
    <comment ref="K43" authorId="0" shapeId="0" xr:uid="{00000000-0006-0000-0500-000080000000}">
      <text>
        <r>
          <rPr>
            <sz val="11"/>
            <rFont val="Calibri"/>
          </rPr>
          <t>Ensure permissions on /etc/cron.daily are configured</t>
        </r>
      </text>
    </comment>
    <comment ref="L43" authorId="0" shapeId="0" xr:uid="{00000000-0006-0000-0500-000081000000}">
      <text>
        <r>
          <rPr>
            <sz val="11"/>
            <rFont val="Calibri"/>
          </rPr>
          <t>Ensure permissions on /etc/cron.weekly are configured</t>
        </r>
      </text>
    </comment>
    <comment ref="M43" authorId="0" shapeId="0" xr:uid="{00000000-0006-0000-0500-000082000000}">
      <text>
        <r>
          <rPr>
            <sz val="11"/>
            <rFont val="Calibri"/>
          </rPr>
          <t>Ensure permissions on /etc/cron.monthly are configured</t>
        </r>
      </text>
    </comment>
    <comment ref="N43" authorId="0" shapeId="0" xr:uid="{00000000-0006-0000-0500-000083000000}">
      <text>
        <r>
          <rPr>
            <sz val="11"/>
            <rFont val="Calibri"/>
          </rPr>
          <t>Ensure permissions on /etc/cron.d are configured</t>
        </r>
      </text>
    </comment>
    <comment ref="O43" authorId="0" shapeId="0" xr:uid="{00000000-0006-0000-0500-000084000000}">
      <text>
        <r>
          <rPr>
            <sz val="11"/>
            <rFont val="Calibri"/>
          </rPr>
          <t>Ensure SSH access is limited</t>
        </r>
      </text>
    </comment>
  </commentList>
</comments>
</file>

<file path=xl/sharedStrings.xml><?xml version="1.0" encoding="utf-8"?>
<sst xmlns="http://schemas.openxmlformats.org/spreadsheetml/2006/main" count="4241" uniqueCount="1927">
  <si>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</si>
  <si>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</si>
  <si>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</si>
  <si>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</si>
  <si>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</si>
  <si>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</si>
  <si>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</si>
  <si>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</si>
  <si>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</si>
  <si>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</si>
  <si>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</si>
  <si>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</si>
  <si>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</si>
  <si>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</si>
  <si>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</si>
  <si>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</si>
  <si>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</si>
  <si>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</si>
  <si>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</si>
  <si>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mounting of cramfs filesystems is disabled</t>
    </r>
  </si>
  <si>
    <t>Automated</t>
  </si>
  <si>
    <t>Level 1</t>
  </si>
  <si>
    <t>Unassigned</t>
  </si>
  <si>
    <t>Unassessed</t>
  </si>
  <si>
    <t>Pending</t>
  </si>
  <si>
    <t/>
  </si>
  <si>
    <r>
      <rPr>
        <sz val="11"/>
        <color rgb="FF000000"/>
        <rFont val="Calibri"/>
      </rPr>
      <t xml:space="preserve">Run the following script to disable the </t>
    </r>
    <r>
      <rPr>
        <b/>
        <sz val="11"/>
        <color rgb="FF000000"/>
        <rFont val="Calibri"/>
      </rPr>
      <t>cramfs</t>
    </r>
    <r>
      <rPr>
        <sz val="11"/>
        <color rgb="FF000000"/>
        <rFont val="Calibri"/>
      </rPr>
      <t xml:space="preserve"> module:</t>
    </r>
    <r>
      <rPr>
        <sz val="11"/>
        <color rgb="FF000000"/>
        <rFont val="Calibri"/>
      </rPr>
      <t xml:space="preserve">
</t>
    </r>
    <r>
      <rPr>
        <sz val="11"/>
        <color rgb="FF000000"/>
        <rFont val="Calibri"/>
      </rPr>
      <t>If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cramfs</t>
    </r>
    <r>
      <rPr>
        <sz val="11"/>
        <color rgb="FF000000"/>
        <rFont val="Calibri"/>
      </rPr>
      <t xml:space="preserve"> from the kernel</t>
    </r>
    <r>
      <rPr>
        <sz val="11"/>
        <color rgb="FF000000"/>
        <rFont val="Calibri"/>
      </rPr>
      <t xml:space="preserve">
</t>
    </r>
    <r>
      <rPr>
        <sz val="11"/>
        <color rgb="FF000000"/>
        <rFont val="Calibri"/>
      </rPr>
      <t>If available in ANY installed kernel:</t>
    </r>
    <r>
      <rPr>
        <sz val="11"/>
        <color rgb="FF000000"/>
        <rFont val="Calibri"/>
      </rPr>
      <t xml:space="preserve">
</t>
    </r>
    <r>
      <rPr>
        <sz val="11"/>
        <color rgb="FF000000"/>
        <rFont val="Calibri"/>
      </rPr>
      <t xml:space="preserve">- Create a file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If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l_mname="cramfs"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</si>
  <si>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</si>
  <si>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Run the following script to verify the </t>
    </r>
    <r>
      <rPr>
        <b/>
        <sz val="11"/>
        <color rgb="FF000000"/>
        <rFont val="Calibri"/>
      </rPr>
      <t>cramfs</t>
    </r>
    <r>
      <rPr>
        <sz val="11"/>
        <color rgb="FF000000"/>
        <rFont val="Calibri"/>
      </rPr>
      <t xml:space="preserve"> module is disabled:</t>
    </r>
    <r>
      <rPr>
        <sz val="11"/>
        <color rgb="FF000000"/>
        <rFont val="Calibri"/>
      </rPr>
      <t xml:space="preserve">
</t>
    </r>
    <r>
      <rPr>
        <sz val="11"/>
        <color rgb="FF000000"/>
        <rFont val="Calibri"/>
      </rPr>
      <t>If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sz val="11"/>
        <color rgb="FF000000"/>
        <rFont val="Calibri"/>
      </rPr>
      <t>If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If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l_mname="cramfs"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</si>
  <si>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/tmp</t>
  </si>
  <si>
    <t>1.1.2.1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</si>
  <si>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</si>
  <si>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</si>
  <si>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</si>
  <si>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 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</si>
  <si>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-nk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</si>
  <si>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1.1.2.2</t>
  </si>
  <si>
    <r>
      <rPr>
        <sz val="11"/>
        <rFont val="Calibri"/>
      </rPr>
      <t>Ensure nodev option set on /tmp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</si>
  <si>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</si>
  <si>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</si>
  <si>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sz val="11"/>
        <color rgb="FF000000"/>
        <rFont val="Calibri"/>
      </rPr>
      <t xml:space="preserve">Verify that the </t>
    </r>
    <r>
      <rPr>
        <b/>
        <sz val="11"/>
        <color rgb="FF000000"/>
        <rFont val="Calibri"/>
      </rPr>
      <t>nodev</t>
    </r>
    <r>
      <rPr>
        <sz val="11"/>
        <color rgb="FF000000"/>
        <rFont val="Calibri"/>
      </rPr>
      <t xml:space="preserve"> option is set for the </t>
    </r>
    <r>
      <rPr>
        <b/>
        <sz val="11"/>
        <color rgb="FF000000"/>
        <rFont val="Calibri"/>
      </rPr>
      <t>/tmp</t>
    </r>
    <r>
      <rPr>
        <sz val="11"/>
        <color rgb="FF000000"/>
        <rFont val="Calibri"/>
      </rPr>
      <t xml:space="preserve"> mount.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nodev</t>
    </r>
    <r>
      <rPr>
        <sz val="11"/>
        <color rgb="FF006096"/>
        <rFont val="Roboto Condensed"/>
      </rPr>
      <t xml:space="preserve">
</t>
    </r>
    <r>
      <rPr>
        <sz val="11"/>
        <color rgb="FF006096"/>
        <rFont val="Roboto Condensed"/>
      </rPr>
      <t>/tmp   tmpfs  tmpfs  rw,nosuid,nodev,noexec,relatime,seclabel</t>
    </r>
    <r>
      <rPr>
        <sz val="11"/>
        <color rgb="FF006096"/>
        <rFont val="Roboto Condensed"/>
      </rPr>
      <t xml:space="preserve">
</t>
    </r>
  </si>
  <si>
    <t>1.1.2.3</t>
  </si>
  <si>
    <r>
      <rPr>
        <sz val="11"/>
        <rFont val="Calibri"/>
      </rPr>
      <t>Ensure nosuid option set on /tmp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</si>
  <si>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</si>
  <si>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</si>
  <si>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sz val="11"/>
        <color rgb="FF000000"/>
        <rFont val="Calibri"/>
      </rPr>
      <t xml:space="preserve">Verify that the </t>
    </r>
    <r>
      <rPr>
        <b/>
        <sz val="11"/>
        <color rgb="FF000000"/>
        <rFont val="Calibri"/>
      </rPr>
      <t>nosuid</t>
    </r>
    <r>
      <rPr>
        <sz val="11"/>
        <color rgb="FF000000"/>
        <rFont val="Calibri"/>
      </rPr>
      <t xml:space="preserve"> option is set for the </t>
    </r>
    <r>
      <rPr>
        <b/>
        <sz val="11"/>
        <color rgb="FF000000"/>
        <rFont val="Calibri"/>
      </rPr>
      <t>/tmp</t>
    </r>
    <r>
      <rPr>
        <sz val="11"/>
        <color rgb="FF000000"/>
        <rFont val="Calibri"/>
      </rPr>
      <t xml:space="preserve"> mount.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findmnt -kn /tmp | grep nosuid</t>
    </r>
    <r>
      <rPr>
        <sz val="11"/>
        <color rgb="FF006096"/>
        <rFont val="Roboto Condensed"/>
      </rPr>
      <t xml:space="preserve">
</t>
    </r>
    <r>
      <rPr>
        <sz val="11"/>
        <color rgb="FF006096"/>
        <rFont val="Roboto Condensed"/>
      </rPr>
      <t>/tmp   tmpfs  tmpfs  rw,nosuid,nodev,noexec,relatime,seclabel</t>
    </r>
    <r>
      <rPr>
        <sz val="11"/>
        <color rgb="FF006096"/>
        <rFont val="Roboto Condensed"/>
      </rPr>
      <t xml:space="preserve">
</t>
    </r>
  </si>
  <si>
    <t>Configure /dev/shm</t>
  </si>
  <si>
    <t>1.1.3.1</t>
  </si>
  <si>
    <r>
      <rPr>
        <sz val="11"/>
        <rFont val="Calibri"/>
      </rPr>
      <t>Ensure nodev option set on /dev/shm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</si>
  <si>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Run the following command to remount /dev/shm using the updated options from /etc/fstab:</t>
    </r>
    <r>
      <rPr>
        <sz val="11"/>
        <color rgb="FF000000"/>
        <rFont val="Calibri"/>
      </rPr>
      <t xml:space="preserve">
</t>
    </r>
    <r>
      <rPr>
        <sz val="11"/>
        <color rgb="FF006096"/>
        <rFont val="Roboto Condensed"/>
      </rPr>
      <t># mount -o remount /dev/shm</t>
    </r>
    <r>
      <rPr>
        <sz val="11"/>
        <color rgb="FF006096"/>
        <rFont val="Roboto Condensed"/>
      </rPr>
      <t xml:space="preserve">
</t>
    </r>
  </si>
  <si>
    <r>
      <rPr>
        <sz val="11"/>
        <color rgb="FF000000"/>
        <rFont val="Calibri"/>
      </rPr>
      <t xml:space="preserve">Verify that the </t>
    </r>
    <r>
      <rPr>
        <b/>
        <sz val="11"/>
        <color rgb="FF000000"/>
        <rFont val="Calibri"/>
      </rPr>
      <t>nodev</t>
    </r>
    <r>
      <rPr>
        <sz val="11"/>
        <color rgb="FF000000"/>
        <rFont val="Calibri"/>
      </rPr>
      <t xml:space="preserve">  option is set if a </t>
    </r>
    <r>
      <rPr>
        <b/>
        <sz val="11"/>
        <color rgb="FF000000"/>
        <rFont val="Calibri"/>
      </rPr>
      <t>/dev/shm</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'\s/dev/shm\s' | grep -v nodev</t>
    </r>
    <r>
      <rPr>
        <sz val="11"/>
        <color rgb="FF006096"/>
        <rFont val="Roboto Condensed"/>
      </rPr>
      <t xml:space="preserve">
</t>
    </r>
  </si>
  <si>
    <t>1.1.3.2</t>
  </si>
  <si>
    <r>
      <rPr>
        <sz val="11"/>
        <rFont val="Calibri"/>
      </rPr>
      <t>Ensure nosuid option set on /dev/shm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</si>
  <si>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Run the following command to remount /dev/shm using the updated options from /etc/fstab:</t>
    </r>
    <r>
      <rPr>
        <sz val="11"/>
        <color rgb="FF000000"/>
        <rFont val="Calibri"/>
      </rPr>
      <t xml:space="preserve">
</t>
    </r>
    <r>
      <rPr>
        <sz val="11"/>
        <color rgb="FF006096"/>
        <rFont val="Roboto Condensed"/>
      </rPr>
      <t># mount -o remount /dev/shm</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</si>
  <si>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</si>
  <si>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sz val="11"/>
        <color rgb="FF000000"/>
        <rFont val="Calibri"/>
      </rPr>
      <t xml:space="preserve">Verify that the </t>
    </r>
    <r>
      <rPr>
        <b/>
        <sz val="11"/>
        <color rgb="FF000000"/>
        <rFont val="Calibri"/>
      </rPr>
      <t>nosuid</t>
    </r>
    <r>
      <rPr>
        <sz val="11"/>
        <color rgb="FF000000"/>
        <rFont val="Calibri"/>
      </rPr>
      <t xml:space="preserve"> option is set if a </t>
    </r>
    <r>
      <rPr>
        <b/>
        <sz val="11"/>
        <color rgb="FF000000"/>
        <rFont val="Calibri"/>
      </rPr>
      <t>/dev/shm</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'\s/dev/shm\s' | grep -v nosuid</t>
    </r>
    <r>
      <rPr>
        <sz val="11"/>
        <color rgb="FF006096"/>
        <rFont val="Roboto Condensed"/>
      </rPr>
      <t xml:space="preserve">
</t>
    </r>
  </si>
  <si>
    <t>Filesystem Configuration</t>
  </si>
  <si>
    <t>1.1.4</t>
  </si>
  <si>
    <r>
      <rPr>
        <sz val="11"/>
        <rFont val="Calibri"/>
      </rPr>
      <t>Disable Automounting</t>
    </r>
  </si>
  <si>
    <r>
      <rPr>
        <sz val="11"/>
        <color rgb="FF000000"/>
        <rFont val="Calibri"/>
      </rPr>
      <t xml:space="preserve">If there are no other packages that depends on </t>
    </r>
    <r>
      <rPr>
        <b/>
        <sz val="11"/>
        <color rgb="FF000000"/>
        <rFont val="Calibri"/>
      </rPr>
      <t>autofs</t>
    </r>
    <r>
      <rPr>
        <sz val="11"/>
        <color rgb="FF000000"/>
        <rFont val="Calibri"/>
      </rPr>
      <t>, remove the package with:</t>
    </r>
    <r>
      <rPr>
        <sz val="11"/>
        <color rgb="FF000000"/>
        <rFont val="Calibri"/>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sz val="11"/>
        <color rgb="FF000000"/>
        <rFont val="Calibri"/>
      </rPr>
      <t xml:space="preserve">Run the following command to disable </t>
    </r>
    <r>
      <rPr>
        <b/>
        <sz val="11"/>
        <color rgb="FF000000"/>
        <rFont val="Calibri"/>
      </rPr>
      <t>autofs</t>
    </r>
    <r>
      <rPr>
        <sz val="11"/>
        <color rgb="FF000000"/>
        <rFont val="Calibri"/>
      </rPr>
      <t xml:space="preserve"> if it is required:</t>
    </r>
    <r>
      <rPr>
        <sz val="11"/>
        <color rgb="FF000000"/>
        <rFont val="Calibri"/>
      </rPr>
      <t xml:space="preserve">
</t>
    </r>
    <r>
      <rPr>
        <sz val="11"/>
        <color rgb="FF006096"/>
        <rFont val="Roboto Condensed"/>
      </rPr>
      <t># systemctl --now disable autofs</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</si>
  <si>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</si>
  <si>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</si>
  <si>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systemctl is-enabled autofs</t>
    </r>
    <r>
      <rPr>
        <sz val="11"/>
        <color rgb="FF006096"/>
        <rFont val="Roboto Condensed"/>
      </rPr>
      <t xml:space="preserve">
</t>
    </r>
    <r>
      <rPr>
        <sz val="11"/>
        <color rgb="FF006096"/>
        <rFont val="Roboto Condensed"/>
      </rPr>
      <t>Failed to get unit file state for autofs.service: No such file or directory</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enabled if installed:</t>
    </r>
    <r>
      <rPr>
        <sz val="11"/>
        <color rgb="FF000000"/>
        <rFont val="Calibri"/>
      </rPr>
      <t xml:space="preserve">
</t>
    </r>
    <r>
      <rPr>
        <sz val="11"/>
        <color rgb="FF006096"/>
        <rFont val="Roboto Condensed"/>
      </rPr>
      <t># systemctl is-enabled autofs</t>
    </r>
    <r>
      <rPr>
        <sz val="11"/>
        <color rgb="FF006096"/>
        <rFont val="Roboto Condensed"/>
      </rPr>
      <t xml:space="preserve">
</t>
    </r>
    <r>
      <rPr>
        <sz val="11"/>
        <color rgb="FF006096"/>
        <rFont val="Roboto Condensed"/>
      </rPr>
      <t>disabled</t>
    </r>
    <r>
      <rPr>
        <sz val="11"/>
        <color rgb="FF006096"/>
        <rFont val="Roboto Condensed"/>
      </rPr>
      <t xml:space="preserve">
</t>
    </r>
    <r>
      <rPr>
        <sz val="11"/>
        <color rgb="FF000000"/>
        <rFont val="Calibri"/>
      </rPr>
      <t xml:space="preserve">
</t>
    </r>
    <r>
      <rPr>
        <sz val="11"/>
        <color rgb="FF000000"/>
        <rFont val="Calibri"/>
      </rPr>
      <t>Verify result is not "enabled".</t>
    </r>
  </si>
  <si>
    <t>Configure Software Updates</t>
  </si>
  <si>
    <t>1.2.1</t>
  </si>
  <si>
    <r>
      <rPr>
        <sz val="11"/>
        <rFont val="Calibri"/>
      </rPr>
      <t>Ensure DNF gpgcheck is globally activated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</si>
  <si>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sed -i 's/^gpgcheck\s*=\s*.*/gpgcheck=1/' /etc/dnf/dnf.conf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</si>
  <si>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</si>
  <si>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t>
    </r>
    <r>
      <rPr>
        <b/>
        <sz val="11"/>
        <color rgb="FF000000"/>
        <rFont val="Calibri"/>
      </rPr>
      <t>gpgcheck</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6096"/>
        <rFont val="Roboto Condensed"/>
      </rPr>
      <t># grep ^gpgcheck /etc/dnf/dnf.conf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dnf</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 "^gpgcheck\h*=\h*[^1].*\h*$" /etc/yum.repos.d/*</t>
    </r>
    <r>
      <rPr>
        <sz val="11"/>
        <color rgb="FF006096"/>
        <rFont val="Roboto Condensed"/>
      </rPr>
      <t xml:space="preserve">
</t>
    </r>
  </si>
  <si>
    <t>1.2.2</t>
  </si>
  <si>
    <r>
      <rPr>
        <sz val="11"/>
        <rFont val="Calibri"/>
      </rPr>
      <t>Ensure TDNF gpgcheck is globally activated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</si>
  <si>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sed -i 's/^gpgcheck\s*=\s*.*/gpgcheck=1/' /etc/tdnf/tdnf.conf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</si>
  <si>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/etc/tdnf/tdnf.conf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</si>
  <si>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t>
    </r>
    <r>
      <rPr>
        <b/>
        <sz val="11"/>
        <color rgb="FF000000"/>
        <rFont val="Calibri"/>
      </rPr>
      <t>gpgcheck</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6096"/>
        <rFont val="Roboto Condensed"/>
      </rPr>
      <t># grep ^gpgcheck /etc/tdnf/tdnf.conf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dnf</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 "^gpgcheck\h*=\h*[^1\n\r]\b" /etc/yum.repos.d/*</t>
    </r>
    <r>
      <rPr>
        <sz val="11"/>
        <color rgb="FF006096"/>
        <rFont val="Roboto Condensed"/>
      </rPr>
      <t xml:space="preserve">
</t>
    </r>
  </si>
  <si>
    <t>Additional Process Hardening</t>
  </si>
  <si>
    <t>1.3.1</t>
  </si>
  <si>
    <r>
      <rPr>
        <sz val="11"/>
        <rFont val="Calibri"/>
      </rPr>
      <t>Ensure core dump storage is disabled</t>
    </r>
  </si>
  <si>
    <r>
      <rPr>
        <sz val="11"/>
        <color rgb="FF000000"/>
        <rFont val="Calibri"/>
      </rPr>
      <t xml:space="preserve">Edit </t>
    </r>
    <r>
      <rPr>
        <b/>
        <sz val="11"/>
        <color rgb="FF000000"/>
        <rFont val="Calibri"/>
      </rPr>
      <t>/etc/systemd/coredump.conf</t>
    </r>
    <r>
      <rPr>
        <sz val="11"/>
        <color rgb="FF000000"/>
        <rFont val="Calibri"/>
      </rPr>
      <t xml:space="preserve"> and edit or add the following line:</t>
    </r>
    <r>
      <rPr>
        <sz val="11"/>
        <color rgb="FF000000"/>
        <rFont val="Calibri"/>
      </rPr>
      <t xml:space="preserve">
</t>
    </r>
    <r>
      <rPr>
        <sz val="11"/>
        <color rgb="FF006096"/>
        <rFont val="Roboto Condensed"/>
      </rPr>
      <t>Storage=none</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</si>
  <si>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</si>
  <si>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 xml:space="preserve"> in </t>
    </r>
    <r>
      <rPr>
        <b/>
        <sz val="11"/>
        <color rgb="FF000000"/>
        <rFont val="Calibri"/>
      </rPr>
      <t>/etc/systemd/coredump.conf</t>
    </r>
    <r>
      <rPr>
        <sz val="11"/>
        <color rgb="FF000000"/>
        <rFont val="Calibri"/>
      </rPr>
      <t>:</t>
    </r>
    <r>
      <rPr>
        <sz val="11"/>
        <color rgb="FF000000"/>
        <rFont val="Calibri"/>
      </rPr>
      <t xml:space="preserve">
</t>
    </r>
    <r>
      <rPr>
        <sz val="11"/>
        <color rgb="FF006096"/>
        <rFont val="Roboto Condensed"/>
      </rPr>
      <t># grep -i '^\s*storage\s*=\s*none' /etc/systemd/coredump.conf</t>
    </r>
    <r>
      <rPr>
        <sz val="11"/>
        <color rgb="FF006096"/>
        <rFont val="Roboto Condensed"/>
      </rPr>
      <t xml:space="preserve">
</t>
    </r>
    <r>
      <rPr>
        <sz val="11"/>
        <color rgb="FF006096"/>
        <rFont val="Roboto Condensed"/>
      </rPr>
      <t>Storage=none</t>
    </r>
    <r>
      <rPr>
        <sz val="11"/>
        <color rgb="FF006096"/>
        <rFont val="Roboto Condensed"/>
      </rPr>
      <t xml:space="preserve">
</t>
    </r>
  </si>
  <si>
    <t>1.3.2</t>
  </si>
  <si>
    <r>
      <rPr>
        <sz val="11"/>
        <rFont val="Calibri"/>
      </rPr>
      <t>Ensure core dump backtraces are disabled</t>
    </r>
  </si>
  <si>
    <r>
      <rPr>
        <sz val="11"/>
        <color rgb="FF000000"/>
        <rFont val="Calibri"/>
      </rPr>
      <t xml:space="preserve">Edit or add the following line in </t>
    </r>
    <r>
      <rPr>
        <b/>
        <sz val="11"/>
        <color rgb="FF000000"/>
        <rFont val="Calibri"/>
      </rPr>
      <t>/etc/systemd/coredump.conf</t>
    </r>
    <r>
      <rPr>
        <sz val="11"/>
        <color rgb="FF000000"/>
        <rFont val="Calibri"/>
      </rPr>
      <t>:</t>
    </r>
    <r>
      <rPr>
        <sz val="11"/>
        <color rgb="FF000000"/>
        <rFont val="Calibri"/>
      </rPr>
      <t xml:space="preserve">
</t>
    </r>
    <r>
      <rPr>
        <sz val="11"/>
        <color rgb="FF006096"/>
        <rFont val="Roboto Condensed"/>
      </rPr>
      <t>ProcessSizeMax=0</t>
    </r>
    <r>
      <rPr>
        <sz val="11"/>
        <color rgb="FF006096"/>
        <rFont val="Roboto Condensed"/>
      </rPr>
      <t xml:space="preserve">
</t>
    </r>
  </si>
  <si>
    <r>
      <rPr>
        <sz val="11"/>
        <color rgb="FF000000"/>
        <rFont val="Calibri"/>
      </rPr>
      <t xml:space="preserve">Run the following command to verify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 xml:space="preserve"> in </t>
    </r>
    <r>
      <rPr>
        <b/>
        <sz val="11"/>
        <color rgb="FF000000"/>
        <rFont val="Calibri"/>
      </rPr>
      <t>/etc/systemd/coredump.conf</t>
    </r>
    <r>
      <rPr>
        <sz val="11"/>
        <color rgb="FF000000"/>
        <rFont val="Calibri"/>
      </rPr>
      <t>:</t>
    </r>
    <r>
      <rPr>
        <sz val="11"/>
        <color rgb="FF000000"/>
        <rFont val="Calibri"/>
      </rPr>
      <t xml:space="preserve">
</t>
    </r>
    <r>
      <rPr>
        <sz val="11"/>
        <color rgb="FF006096"/>
        <rFont val="Roboto Condensed"/>
      </rPr>
      <t># grep -i '^\s*ProcessSizeMax\s*=\s*0' /etc/systemd/coredump.conf</t>
    </r>
    <r>
      <rPr>
        <sz val="11"/>
        <color rgb="FF006096"/>
        <rFont val="Roboto Condensed"/>
      </rPr>
      <t xml:space="preserve">
</t>
    </r>
    <r>
      <rPr>
        <sz val="11"/>
        <color rgb="FF006096"/>
        <rFont val="Roboto Condensed"/>
      </rPr>
      <t>ProcessSizeMax=0</t>
    </r>
    <r>
      <rPr>
        <sz val="11"/>
        <color rgb="FF006096"/>
        <rFont val="Roboto Condensed"/>
      </rPr>
      <t xml:space="preserve">
</t>
    </r>
  </si>
  <si>
    <r>
      <rPr>
        <sz val="11"/>
        <color rgb="FF000000"/>
        <rFont val="Calibri"/>
      </rPr>
      <t>ProcessSizeMax=2G</t>
    </r>
  </si>
  <si>
    <t>1.3.3</t>
  </si>
  <si>
    <r>
      <rPr>
        <sz val="11"/>
        <rFont val="Calibri"/>
      </rPr>
      <t>Ensure address space layout randomization (ASLR)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</si>
  <si>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</si>
  <si>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</si>
  <si>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</si>
  <si>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</si>
  <si>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Command Line Warning Banners</t>
  </si>
  <si>
    <t>1.4.1</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</si>
  <si>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</si>
  <si>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sz val="11"/>
        <color rgb="FF006096"/>
        <rFont val="Roboto Condensed"/>
      </rPr>
      <t># echo "Authorized uses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</si>
  <si>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</si>
  <si>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</si>
  <si>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1.4.2</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</si>
  <si>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</si>
  <si>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sz val="11"/>
        <color rgb="FF006096"/>
        <rFont val="Roboto Condensed"/>
      </rPr>
      <t># echo "Authorized uses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</si>
  <si>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</si>
  <si>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</si>
  <si>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1.4.3</t>
  </si>
  <si>
    <r>
      <rPr>
        <sz val="11"/>
        <rFont val="Calibri"/>
      </rPr>
      <t>Ensure permissions on /etc/motd are configured</t>
    </r>
  </si>
  <si>
    <r>
      <rPr>
        <sz val="11"/>
        <color rgb="FF000000"/>
        <rFont val="Calibri"/>
      </rPr>
      <t xml:space="preserve">Run the following commands to set permissions on </t>
    </r>
    <r>
      <rPr>
        <b/>
        <sz val="11"/>
        <color rgb="FF000000"/>
        <rFont val="Calibri"/>
      </rPr>
      <t>/etc/motd</t>
    </r>
    <r>
      <rPr>
        <sz val="11"/>
        <color rgb="FF000000"/>
        <rFont val="Calibri"/>
      </rPr>
      <t xml:space="preserve"> :</t>
    </r>
    <r>
      <rPr>
        <sz val="11"/>
        <color rgb="FF000000"/>
        <rFont val="Calibri"/>
      </rPr>
      <t xml:space="preserve">
</t>
    </r>
    <r>
      <rPr>
        <sz val="11"/>
        <color rgb="FF006096"/>
        <rFont val="Roboto Condensed"/>
      </rPr>
      <t># chown root:root /etc/motd</t>
    </r>
    <r>
      <rPr>
        <sz val="11"/>
        <color rgb="FF006096"/>
        <rFont val="Roboto Condensed"/>
      </rPr>
      <t xml:space="preserve">
</t>
    </r>
    <r>
      <rPr>
        <sz val="11"/>
        <color rgb="FF000000"/>
        <rFont val="Calibri"/>
      </rPr>
      <t xml:space="preserve">
</t>
    </r>
    <r>
      <rPr>
        <sz val="11"/>
        <color rgb="FF006096"/>
        <rFont val="Roboto Condensed"/>
      </rPr>
      <t># chmod u-x,go-wx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</si>
  <si>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</si>
  <si>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t>
    </r>
    <r>
      <rPr>
        <sz val="11"/>
        <color rgb="FF000000"/>
        <rFont val="Calibri"/>
      </rPr>
      <t xml:space="preserve">
</t>
    </r>
    <r>
      <rPr>
        <sz val="11"/>
        <color rgb="FF006096"/>
        <rFont val="Roboto Condensed"/>
      </rPr>
      <t># stat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</si>
  <si>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1.4.4</t>
  </si>
  <si>
    <r>
      <rPr>
        <sz val="11"/>
        <rFont val="Calibri"/>
      </rPr>
      <t>Ensure permissions on /etc/issue are configured</t>
    </r>
  </si>
  <si>
    <r>
      <rPr>
        <sz val="11"/>
        <color rgb="FF000000"/>
        <rFont val="Calibri"/>
      </rPr>
      <t xml:space="preserve">Run the following commands to set permissions on </t>
    </r>
    <r>
      <rPr>
        <b/>
        <sz val="11"/>
        <color rgb="FF000000"/>
        <rFont val="Calibri"/>
      </rPr>
      <t>/etc/issue</t>
    </r>
    <r>
      <rPr>
        <sz val="11"/>
        <color rgb="FF000000"/>
        <rFont val="Calibri"/>
      </rPr>
      <t xml:space="preserve"> :</t>
    </r>
    <r>
      <rPr>
        <sz val="11"/>
        <color rgb="FF000000"/>
        <rFont val="Calibri"/>
      </rPr>
      <t xml:space="preserve">
</t>
    </r>
    <r>
      <rPr>
        <sz val="11"/>
        <color rgb="FF006096"/>
        <rFont val="Roboto Condensed"/>
      </rPr>
      <t># chown root:root /etc/issue</t>
    </r>
    <r>
      <rPr>
        <sz val="11"/>
        <color rgb="FF006096"/>
        <rFont val="Roboto Condensed"/>
      </rPr>
      <t xml:space="preserve">
</t>
    </r>
    <r>
      <rPr>
        <sz val="11"/>
        <color rgb="FF000000"/>
        <rFont val="Calibri"/>
      </rPr>
      <t xml:space="preserve">
</t>
    </r>
    <r>
      <rPr>
        <sz val="11"/>
        <color rgb="FF006096"/>
        <rFont val="Roboto Condensed"/>
      </rPr>
      <t># chmod u-x,go-wx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</si>
  <si>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</si>
  <si>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t>
    </r>
    <r>
      <rPr>
        <sz val="11"/>
        <color rgb="FF000000"/>
        <rFont val="Calibri"/>
      </rPr>
      <t xml:space="preserve">
</t>
    </r>
    <r>
      <rPr>
        <sz val="11"/>
        <color rgb="FF006096"/>
        <rFont val="Roboto Condensed"/>
      </rPr>
      <t># stat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</si>
  <si>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1.4.5</t>
  </si>
  <si>
    <r>
      <rPr>
        <sz val="11"/>
        <rFont val="Calibri"/>
      </rPr>
      <t>Ensure permissions on /etc/issue.net are configured</t>
    </r>
  </si>
  <si>
    <r>
      <rPr>
        <sz val="11"/>
        <color rgb="FF000000"/>
        <rFont val="Calibri"/>
      </rPr>
      <t xml:space="preserve">Run the following commands to set permissions on </t>
    </r>
    <r>
      <rPr>
        <b/>
        <sz val="11"/>
        <color rgb="FF000000"/>
        <rFont val="Calibri"/>
      </rPr>
      <t>/etc/issue.net</t>
    </r>
    <r>
      <rPr>
        <sz val="11"/>
        <color rgb="FF000000"/>
        <rFont val="Calibri"/>
      </rPr>
      <t xml:space="preserve"> :</t>
    </r>
    <r>
      <rPr>
        <sz val="11"/>
        <color rgb="FF000000"/>
        <rFont val="Calibri"/>
      </rPr>
      <t xml:space="preserve">
</t>
    </r>
    <r>
      <rPr>
        <sz val="11"/>
        <color rgb="FF006096"/>
        <rFont val="Roboto Condensed"/>
      </rPr>
      <t># chown root:root /etc/issue.net</t>
    </r>
    <r>
      <rPr>
        <sz val="11"/>
        <color rgb="FF006096"/>
        <rFont val="Roboto Condensed"/>
      </rPr>
      <t xml:space="preserve">
</t>
    </r>
    <r>
      <rPr>
        <sz val="11"/>
        <color rgb="FF000000"/>
        <rFont val="Calibri"/>
      </rPr>
      <t xml:space="preserve">
</t>
    </r>
    <r>
      <rPr>
        <sz val="11"/>
        <color rgb="FF006096"/>
        <rFont val="Roboto Condensed"/>
      </rPr>
      <t># chmod u-x,go-wx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</si>
  <si>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</si>
  <si>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t>
    </r>
    <r>
      <rPr>
        <sz val="11"/>
        <color rgb="FF000000"/>
        <rFont val="Calibri"/>
      </rPr>
      <t xml:space="preserve">
</t>
    </r>
    <r>
      <rPr>
        <sz val="11"/>
        <color rgb="FF006096"/>
        <rFont val="Roboto Condensed"/>
      </rPr>
      <t># stat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</si>
  <si>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Time Synchronization</t>
  </si>
  <si>
    <t>2.1.1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</si>
  <si>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</si>
  <si>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</si>
  <si>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</si>
  <si>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Run the following commands to verify that chrony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</si>
  <si>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2.1.2</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</si>
  <si>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</si>
  <si>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as appropriate:</t>
    </r>
    <r>
      <rPr>
        <sz val="11"/>
        <color rgb="FF000000"/>
        <rFont val="Calibri"/>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 xml:space="preserve">Add or edit the </t>
    </r>
    <r>
      <rPr>
        <b/>
        <sz val="11"/>
        <color rgb="FF000000"/>
        <rFont val="Calibri"/>
      </rPr>
      <t>OPTIONS</t>
    </r>
    <r>
      <rPr>
        <sz val="11"/>
        <color rgb="FF000000"/>
        <rFont val="Calibri"/>
      </rPr>
      <t xml:space="preserve"> in </t>
    </r>
    <r>
      <rPr>
        <b/>
        <sz val="11"/>
        <color rgb="FF000000"/>
        <rFont val="Calibri"/>
      </rPr>
      <t>/etc/sysconfig/chronyd</t>
    </r>
    <r>
      <rPr>
        <sz val="11"/>
        <color rgb="FF000000"/>
        <rFont val="Calibri"/>
      </rPr>
      <t xml:space="preserve"> to include '</t>
    </r>
    <r>
      <rPr>
        <b/>
        <sz val="11"/>
        <color rgb="FF000000"/>
        <rFont val="Calibri"/>
      </rPr>
      <t>-u chrony</t>
    </r>
    <r>
      <rPr>
        <sz val="11"/>
        <color rgb="FF000000"/>
        <rFont val="Calibri"/>
      </rPr>
      <t>':</t>
    </r>
    <r>
      <rPr>
        <sz val="11"/>
        <color rgb="FF000000"/>
        <rFont val="Calibri"/>
      </rPr>
      <t xml:space="preserve">
</t>
    </r>
    <r>
      <rPr>
        <sz val="11"/>
        <color rgb="FF006096"/>
        <rFont val="Roboto Condensed"/>
      </rPr>
      <t>OPTIONS="-u chrony"</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</si>
  <si>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</si>
  <si>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-E "^(server|pool|refclock)" /etc/chrony.conf</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r>
      <rPr>
        <sz val="11"/>
        <color rgb="FF000000"/>
        <rFont val="Calibri"/>
      </rPr>
      <t xml:space="preserve">
</t>
    </r>
    <r>
      <rPr>
        <sz val="11"/>
        <color rgb="FF000000"/>
        <rFont val="Calibri"/>
      </rPr>
      <t xml:space="preserve">Run the following command and verify </t>
    </r>
    <r>
      <rPr>
        <b/>
        <sz val="11"/>
        <color rgb="FF000000"/>
        <rFont val="Calibri"/>
      </rPr>
      <t>OPTIONS</t>
    </r>
    <r>
      <rPr>
        <sz val="11"/>
        <color rgb="FF000000"/>
        <rFont val="Calibri"/>
      </rPr>
      <t xml:space="preserve"> includes '</t>
    </r>
    <r>
      <rPr>
        <b/>
        <sz val="11"/>
        <color rgb="FF000000"/>
        <rFont val="Calibri"/>
      </rPr>
      <t>-u chrony</t>
    </r>
    <r>
      <rPr>
        <sz val="11"/>
        <color rgb="FF000000"/>
        <rFont val="Calibri"/>
      </rPr>
      <t>':</t>
    </r>
    <r>
      <rPr>
        <sz val="11"/>
        <color rgb="FF000000"/>
        <rFont val="Calibri"/>
      </rPr>
      <t xml:space="preserve">
</t>
    </r>
    <r>
      <rPr>
        <sz val="11"/>
        <color rgb="FF006096"/>
        <rFont val="Roboto Condensed"/>
      </rPr>
      <t># grep ^OPTIONS /etc/sysconfig/chronyd</t>
    </r>
    <r>
      <rPr>
        <sz val="11"/>
        <color rgb="FF006096"/>
        <rFont val="Roboto Condensed"/>
      </rPr>
      <t xml:space="preserve">
</t>
    </r>
    <r>
      <rPr>
        <sz val="11"/>
        <color rgb="FF006096"/>
        <rFont val="Roboto Condensed"/>
      </rPr>
      <t>OPTIONS="-u chrony"</t>
    </r>
    <r>
      <rPr>
        <sz val="11"/>
        <color rgb="FF006096"/>
        <rFont val="Roboto Condensed"/>
      </rPr>
      <t xml:space="preserve">
</t>
    </r>
    <r>
      <rPr>
        <sz val="11"/>
        <color rgb="FF000000"/>
        <rFont val="Calibri"/>
      </rPr>
      <t xml:space="preserve">
</t>
    </r>
    <r>
      <rPr>
        <sz val="11"/>
        <color rgb="FF000000"/>
        <rFont val="Calibri"/>
      </rPr>
      <t>Additional options may be present.</t>
    </r>
  </si>
  <si>
    <t>Configure Special Purpose Services</t>
  </si>
  <si>
    <t>2.2.1</t>
  </si>
  <si>
    <r>
      <rPr>
        <sz val="11"/>
        <rFont val="Calibri"/>
      </rPr>
      <t>Ensure xinetd is not installed</t>
    </r>
  </si>
  <si>
    <r>
      <rPr>
        <sz val="11"/>
        <color rgb="FF000000"/>
        <rFont val="Calibri"/>
      </rPr>
      <t xml:space="preserve">Run the following command to remove </t>
    </r>
    <r>
      <rPr>
        <b/>
        <sz val="11"/>
        <color rgb="FF000000"/>
        <rFont val="Calibri"/>
      </rPr>
      <t>xinetd</t>
    </r>
    <r>
      <rPr>
        <sz val="11"/>
        <color rgb="FF000000"/>
        <rFont val="Calibri"/>
      </rPr>
      <t>:</t>
    </r>
    <r>
      <rPr>
        <sz val="11"/>
        <color rgb="FF000000"/>
        <rFont val="Calibri"/>
      </rPr>
      <t xml:space="preserve">
</t>
    </r>
    <r>
      <rPr>
        <sz val="11"/>
        <color rgb="FF006096"/>
        <rFont val="Roboto Condensed"/>
      </rPr>
      <t># dnf remove xinetd</t>
    </r>
    <r>
      <rPr>
        <sz val="11"/>
        <color rgb="FF006096"/>
        <rFont val="Roboto Condensed"/>
      </rPr>
      <t xml:space="preserve">
</t>
    </r>
  </si>
  <si>
    <r>
      <rPr>
        <sz val="11"/>
        <color rgb="FF000000"/>
        <rFont val="Calibri"/>
      </rPr>
      <t xml:space="preserve">The eXtended InterNET Daemon ( </t>
    </r>
    <r>
      <rPr>
        <b/>
        <sz val="11"/>
        <color rgb="FF000000"/>
        <rFont val="Calibri"/>
      </rPr>
      <t>xinetd</t>
    </r>
    <r>
      <rPr>
        <sz val="11"/>
        <color rgb="FF000000"/>
        <rFont val="Calibri"/>
      </rPr>
      <t xml:space="preserve"> )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</si>
  <si>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Run the following command to verify </t>
    </r>
    <r>
      <rPr>
        <b/>
        <sz val="11"/>
        <color rgb="FF000000"/>
        <rFont val="Calibri"/>
      </rPr>
      <t>xinetd</t>
    </r>
    <r>
      <rPr>
        <sz val="11"/>
        <color rgb="FF000000"/>
        <rFont val="Calibri"/>
      </rPr>
      <t xml:space="preserv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</si>
  <si>
    <t>2.2.2</t>
  </si>
  <si>
    <r>
      <rPr>
        <sz val="11"/>
        <rFont val="Calibri"/>
      </rPr>
      <t>Ensure xorg-x11-server-common is not installed</t>
    </r>
  </si>
  <si>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</si>
  <si>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</si>
  <si>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</si>
  <si>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</si>
  <si>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2.2.3</t>
  </si>
  <si>
    <r>
      <rPr>
        <sz val="11"/>
        <rFont val="Calibri"/>
      </rPr>
      <t>Ensure avahi is not installed</t>
    </r>
  </si>
  <si>
    <r>
      <rPr>
        <sz val="11"/>
        <color rgb="FF000000"/>
        <rFont val="Calibri"/>
      </rPr>
      <t xml:space="preserve">Run the following commands to stop, and remove </t>
    </r>
    <r>
      <rPr>
        <b/>
        <sz val="11"/>
        <color rgb="FF000000"/>
        <rFont val="Calibri"/>
      </rPr>
      <t>avahi</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0000"/>
        <rFont val="Calibri"/>
      </rPr>
      <t xml:space="preserve">
</t>
    </r>
    <r>
      <rPr>
        <sz val="11"/>
        <color rgb="FF006096"/>
        <rFont val="Roboto Condensed"/>
      </rPr>
      <t># dnf remove avahi</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</si>
  <si>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</si>
  <si>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Run one of the following command to verify </t>
    </r>
    <r>
      <rPr>
        <b/>
        <sz val="11"/>
        <color rgb="FF000000"/>
        <rFont val="Calibri"/>
      </rPr>
      <t>avahi</t>
    </r>
    <r>
      <rPr>
        <sz val="11"/>
        <color rgb="FF000000"/>
        <rFont val="Calibri"/>
      </rPr>
      <t xml:space="preserv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</si>
  <si>
    <t>2.2.4</t>
  </si>
  <si>
    <r>
      <rPr>
        <sz val="11"/>
        <rFont val="Calibri"/>
      </rPr>
      <t>Ensure a print server is not installed</t>
    </r>
  </si>
  <si>
    <r>
      <rPr>
        <sz val="11"/>
        <color rgb="FF000000"/>
        <rFont val="Calibri"/>
      </rPr>
      <t xml:space="preserve">Run the following command to remove </t>
    </r>
    <r>
      <rPr>
        <b/>
        <sz val="11"/>
        <color rgb="FF000000"/>
        <rFont val="Calibri"/>
      </rPr>
      <t>cups</t>
    </r>
    <r>
      <rPr>
        <sz val="11"/>
        <color rgb="FF000000"/>
        <rFont val="Calibri"/>
      </rPr>
      <t>:</t>
    </r>
    <r>
      <rPr>
        <sz val="11"/>
        <color rgb="FF000000"/>
        <rFont val="Calibri"/>
      </rPr>
      <t xml:space="preserve">
</t>
    </r>
    <r>
      <rPr>
        <sz val="11"/>
        <color rgb="FF006096"/>
        <rFont val="Roboto Condensed"/>
      </rPr>
      <t># dnf remove cups</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</si>
  <si>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</si>
  <si>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Disabling CUPS will prevent printing from the system, a common task for workstation systems.</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</si>
  <si>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</si>
  <si>
    <t>2.2.5</t>
  </si>
  <si>
    <r>
      <rPr>
        <sz val="11"/>
        <rFont val="Calibri"/>
      </rPr>
      <t>Ensure a dhcp server is not installed</t>
    </r>
  </si>
  <si>
    <r>
      <rPr>
        <sz val="11"/>
        <color rgb="FF000000"/>
        <rFont val="Calibri"/>
      </rPr>
      <t xml:space="preserve">Run the following command to remove </t>
    </r>
    <r>
      <rPr>
        <b/>
        <sz val="11"/>
        <color rgb="FF000000"/>
        <rFont val="Calibri"/>
      </rPr>
      <t>dhcp</t>
    </r>
    <r>
      <rPr>
        <sz val="11"/>
        <color rgb="FF000000"/>
        <rFont val="Calibri"/>
      </rPr>
      <t>:</t>
    </r>
    <r>
      <rPr>
        <sz val="11"/>
        <color rgb="FF000000"/>
        <rFont val="Calibri"/>
      </rPr>
      <t xml:space="preserve">
</t>
    </r>
    <r>
      <rPr>
        <sz val="11"/>
        <color rgb="FF006096"/>
        <rFont val="Roboto Condensed"/>
      </rPr>
      <t># dnf remove dhcp-server</t>
    </r>
    <r>
      <rPr>
        <sz val="11"/>
        <color rgb="FF006096"/>
        <rFont val="Roboto Condensed"/>
      </rPr>
      <t xml:space="preserve">
</t>
    </r>
  </si>
  <si>
    <r>
      <rPr>
        <sz val="11"/>
        <color rgb="FF000000"/>
        <rFont val="Calibri"/>
      </rPr>
      <t>The Dynamic Host Configuration Protocol (DHCP) is a service that allows machines to be dynamically assigned IP addresses.</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</si>
  <si>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</si>
  <si>
    <t>2.2.6</t>
  </si>
  <si>
    <r>
      <rPr>
        <sz val="11"/>
        <rFont val="Calibri"/>
      </rPr>
      <t>Ensure a dns server is not installed</t>
    </r>
  </si>
  <si>
    <r>
      <rPr>
        <sz val="11"/>
        <color rgb="FF000000"/>
        <rFont val="Calibri"/>
      </rPr>
      <t xml:space="preserve">Run the following command to remove </t>
    </r>
    <r>
      <rPr>
        <b/>
        <sz val="11"/>
        <color rgb="FF000000"/>
        <rFont val="Calibri"/>
      </rPr>
      <t>bind</t>
    </r>
    <r>
      <rPr>
        <sz val="11"/>
        <color rgb="FF000000"/>
        <rFont val="Calibri"/>
      </rPr>
      <t>:</t>
    </r>
    <r>
      <rPr>
        <sz val="11"/>
        <color rgb="FF000000"/>
        <rFont val="Calibri"/>
      </rPr>
      <t xml:space="preserve">
</t>
    </r>
    <r>
      <rPr>
        <sz val="11"/>
        <color rgb="FF006096"/>
        <rFont val="Roboto Condensed"/>
      </rPr>
      <t># dnf remove bind</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</si>
  <si>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</si>
  <si>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</si>
  <si>
    <t>2.2.7</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</si>
  <si>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</si>
  <si>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</si>
  <si>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</si>
  <si>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</si>
  <si>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2.2.8</t>
  </si>
  <si>
    <r>
      <rPr>
        <sz val="11"/>
        <rFont val="Calibri"/>
      </rPr>
      <t>Ensure an ftp server is not installed</t>
    </r>
  </si>
  <si>
    <r>
      <rPr>
        <sz val="11"/>
        <color rgb="FF000000"/>
        <rFont val="Calibri"/>
      </rPr>
      <t xml:space="preserve">Run the following command to remove </t>
    </r>
    <r>
      <rPr>
        <b/>
        <sz val="11"/>
        <color rgb="FF000000"/>
        <rFont val="Calibri"/>
      </rPr>
      <t>vsftpd</t>
    </r>
    <r>
      <rPr>
        <sz val="11"/>
        <color rgb="FF000000"/>
        <rFont val="Calibri"/>
      </rPr>
      <t>:</t>
    </r>
    <r>
      <rPr>
        <sz val="11"/>
        <color rgb="FF000000"/>
        <rFont val="Calibri"/>
      </rPr>
      <t xml:space="preserve">
</t>
    </r>
    <r>
      <rPr>
        <sz val="11"/>
        <color rgb="FF006096"/>
        <rFont val="Roboto Condensed"/>
      </rPr>
      <t># dnf remove vsftpd</t>
    </r>
    <r>
      <rPr>
        <sz val="11"/>
        <color rgb="FF006096"/>
        <rFont val="Roboto Condensed"/>
      </rPr>
      <t xml:space="preserve">
</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</si>
  <si>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</si>
  <si>
    <t>2.2.9</t>
  </si>
  <si>
    <r>
      <rPr>
        <sz val="11"/>
        <rFont val="Calibri"/>
      </rPr>
      <t>Ensure a tftp server is not installed</t>
    </r>
  </si>
  <si>
    <r>
      <rPr>
        <sz val="11"/>
        <color rgb="FF000000"/>
        <rFont val="Calibri"/>
      </rPr>
      <t xml:space="preserve">Run the following command to remove </t>
    </r>
    <r>
      <rPr>
        <b/>
        <sz val="11"/>
        <color rgb="FF000000"/>
        <rFont val="Calibri"/>
      </rPr>
      <t>tftp-server</t>
    </r>
    <r>
      <rPr>
        <sz val="11"/>
        <color rgb="FF000000"/>
        <rFont val="Calibri"/>
      </rPr>
      <t>:</t>
    </r>
    <r>
      <rPr>
        <sz val="11"/>
        <color rgb="FF000000"/>
        <rFont val="Calibri"/>
      </rPr>
      <t xml:space="preserve">
</t>
    </r>
    <r>
      <rPr>
        <sz val="11"/>
        <color rgb="FF006096"/>
        <rFont val="Roboto Condensed"/>
      </rPr>
      <t># dnf remove tftp-server</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</si>
  <si>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</si>
  <si>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</si>
  <si>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</si>
  <si>
    <t>2.2.10</t>
  </si>
  <si>
    <r>
      <rPr>
        <sz val="11"/>
        <rFont val="Calibri"/>
      </rPr>
      <t>Ensure a web server is not installed</t>
    </r>
  </si>
  <si>
    <r>
      <rPr>
        <sz val="11"/>
        <color rgb="FF000000"/>
        <rFont val="Calibri"/>
      </rPr>
      <t xml:space="preserve">Run the following command to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t>
    </r>
    <r>
      <rPr>
        <sz val="11"/>
        <color rgb="FF000000"/>
        <rFont val="Calibri"/>
      </rPr>
      <t xml:space="preserve">
</t>
    </r>
    <r>
      <rPr>
        <sz val="11"/>
        <color rgb="FF006096"/>
        <rFont val="Roboto Condensed"/>
      </rPr>
      <t># dnf remove httpd nginx</t>
    </r>
    <r>
      <rPr>
        <sz val="11"/>
        <color rgb="FF006096"/>
        <rFont val="Roboto Condensed"/>
      </rPr>
      <t xml:space="preserve">
</t>
    </r>
  </si>
  <si>
    <r>
      <rPr>
        <sz val="11"/>
        <color rgb="FF000000"/>
        <rFont val="Calibri"/>
      </rPr>
      <t>Web servers provide the ability to host web site content.</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</si>
  <si>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</si>
  <si>
    <t>2.2.11</t>
  </si>
  <si>
    <r>
      <rPr>
        <sz val="11"/>
        <rFont val="Calibri"/>
      </rPr>
      <t>Ensure IMAP and POP3 server is not installed</t>
    </r>
  </si>
  <si>
    <r>
      <rPr>
        <sz val="11"/>
        <color rgb="FF000000"/>
        <rFont val="Calibri"/>
      </rPr>
      <t xml:space="preserve">Run the following command to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t>
    </r>
    <r>
      <rPr>
        <sz val="11"/>
        <color rgb="FF000000"/>
        <rFont val="Calibri"/>
      </rPr>
      <t xml:space="preserve">
</t>
    </r>
    <r>
      <rPr>
        <sz val="11"/>
        <color rgb="FF006096"/>
        <rFont val="Roboto Condensed"/>
      </rPr>
      <t># dnf remove dovecot cyrus-imapd</t>
    </r>
    <r>
      <rPr>
        <sz val="11"/>
        <color rgb="FF006096"/>
        <rFont val="Roboto Condensed"/>
      </rPr>
      <t xml:space="preserve">
</t>
    </r>
  </si>
  <si>
    <r>
      <rPr>
        <b/>
        <sz val="11"/>
        <color rgb="FF000000"/>
        <rFont val="Calibri"/>
      </rPr>
      <t>dovecot</t>
    </r>
    <r>
      <rPr>
        <sz val="11"/>
        <color rgb="FF000000"/>
        <rFont val="Calibri"/>
      </rPr>
      <t xml:space="preserve"> is an open source IMAP and POP3 server for Linux based systems.</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</si>
  <si>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</si>
  <si>
    <t>2.2.12</t>
  </si>
  <si>
    <r>
      <rPr>
        <sz val="11"/>
        <rFont val="Calibri"/>
      </rPr>
      <t>Ensure Samba is not installed</t>
    </r>
  </si>
  <si>
    <r>
      <rPr>
        <sz val="11"/>
        <color rgb="FF000000"/>
        <rFont val="Calibri"/>
      </rPr>
      <t xml:space="preserve">Run the following command to remove </t>
    </r>
    <r>
      <rPr>
        <b/>
        <sz val="11"/>
        <color rgb="FF000000"/>
        <rFont val="Calibri"/>
      </rPr>
      <t>samba</t>
    </r>
    <r>
      <rPr>
        <sz val="11"/>
        <color rgb="FF000000"/>
        <rFont val="Calibri"/>
      </rPr>
      <t>:</t>
    </r>
    <r>
      <rPr>
        <sz val="11"/>
        <color rgb="FF000000"/>
        <rFont val="Calibri"/>
      </rPr>
      <t xml:space="preserve">
</t>
    </r>
    <r>
      <rPr>
        <sz val="11"/>
        <color rgb="FF006096"/>
        <rFont val="Roboto Condensed"/>
      </rPr>
      <t># dnf remove samba</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</si>
  <si>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</si>
  <si>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</si>
  <si>
    <t>2.2.13</t>
  </si>
  <si>
    <r>
      <rPr>
        <sz val="11"/>
        <rFont val="Calibri"/>
      </rPr>
      <t>Ensure HTTP Proxy Server is not installed</t>
    </r>
  </si>
  <si>
    <r>
      <rPr>
        <sz val="11"/>
        <color rgb="FF000000"/>
        <rFont val="Calibri"/>
      </rPr>
      <t xml:space="preserve">Run the following command to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dnf remove squid</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</si>
  <si>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</si>
  <si>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</si>
  <si>
    <t>2.2.14</t>
  </si>
  <si>
    <r>
      <rPr>
        <sz val="11"/>
        <rFont val="Calibri"/>
      </rPr>
      <t>Ensure net-snmp is not installed or the snmpd service is not enabled</t>
    </r>
  </si>
  <si>
    <r>
      <rPr>
        <sz val="11"/>
        <color rgb="FF000000"/>
        <rFont val="Calibri"/>
      </rPr>
      <t xml:space="preserve">Run the following command to remove </t>
    </r>
    <r>
      <rPr>
        <b/>
        <sz val="11"/>
        <color rgb="FF000000"/>
        <rFont val="Calibri"/>
      </rPr>
      <t>net-snmpd</t>
    </r>
    <r>
      <rPr>
        <sz val="11"/>
        <color rgb="FF000000"/>
        <rFont val="Calibri"/>
      </rPr>
      <t>:</t>
    </r>
    <r>
      <rPr>
        <sz val="11"/>
        <color rgb="FF000000"/>
        <rFont val="Calibri"/>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stop and mask the </t>
    </r>
    <r>
      <rPr>
        <b/>
        <sz val="11"/>
        <color rgb="FF000000"/>
        <rFont val="Calibri"/>
      </rPr>
      <t>snmpd</t>
    </r>
    <r>
      <rPr>
        <sz val="11"/>
        <color rgb="FF000000"/>
        <rFont val="Calibri"/>
      </rPr>
      <t xml:space="preserve"> service:</t>
    </r>
    <r>
      <rPr>
        <sz val="11"/>
        <color rgb="FF000000"/>
        <rFont val="Calibri"/>
      </rPr>
      <t xml:space="preserve">
</t>
    </r>
    <r>
      <rPr>
        <sz val="11"/>
        <color rgb="FF006096"/>
        <rFont val="Roboto Condensed"/>
      </rPr>
      <t># systemctl stop snmpd</t>
    </r>
    <r>
      <rPr>
        <sz val="11"/>
        <color rgb="FF006096"/>
        <rFont val="Roboto Condensed"/>
      </rPr>
      <t xml:space="preserve">
</t>
    </r>
    <r>
      <rPr>
        <sz val="11"/>
        <color rgb="FF006096"/>
        <rFont val="Roboto Condensed"/>
      </rPr>
      <t># systemctl mask snmpd</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</si>
  <si>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</si>
  <si>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There are packages that are dependent on the net-snmp package. If the net-snmp package is removed, these packages will be removed as well.</t>
    </r>
    <r>
      <rPr>
        <sz val="11"/>
        <color rgb="FF000000"/>
        <rFont val="Calibri"/>
      </rPr>
      <t xml:space="preserve">
</t>
    </r>
    <r>
      <rPr>
        <sz val="11"/>
        <color rgb="FF000000"/>
        <rFont val="Calibri"/>
      </rPr>
      <t>Before removing the net-snmp package, review any dependent packages to determine if they are required on the system. If a dependent package is required, mask the snmpd service and leave the net-snmp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</si>
  <si>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 to verify the </t>
    </r>
    <r>
      <rPr>
        <b/>
        <sz val="11"/>
        <color rgb="FF000000"/>
        <rFont val="Calibri"/>
      </rPr>
      <t>snmpd</t>
    </r>
    <r>
      <rPr>
        <sz val="11"/>
        <color rgb="FF000000"/>
        <rFont val="Calibri"/>
      </rPr>
      <t xml:space="preserve"> service is not enabled:</t>
    </r>
    <r>
      <rPr>
        <sz val="11"/>
        <color rgb="FF000000"/>
        <rFont val="Calibri"/>
      </rPr>
      <t xml:space="preserve">
</t>
    </r>
    <r>
      <rPr>
        <sz val="11"/>
        <color rgb="FF006096"/>
        <rFont val="Roboto Condensed"/>
      </rPr>
      <t># systemctl is-enabled snmpd</t>
    </r>
    <r>
      <rPr>
        <sz val="11"/>
        <color rgb="FF006096"/>
        <rFont val="Roboto Condensed"/>
      </rPr>
      <t xml:space="preserve">
</t>
    </r>
    <r>
      <rPr>
        <sz val="11"/>
        <color rgb="FF006096"/>
        <rFont val="Roboto Condensed"/>
      </rPr>
      <t>masked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enabled</t>
    </r>
  </si>
  <si>
    <t>2.2.15</t>
  </si>
  <si>
    <r>
      <rPr>
        <sz val="11"/>
        <rFont val="Calibri"/>
      </rPr>
      <t>Ensure NIS server is not installed</t>
    </r>
  </si>
  <si>
    <r>
      <rPr>
        <sz val="11"/>
        <color rgb="FF000000"/>
        <rFont val="Calibri"/>
      </rPr>
      <t xml:space="preserve">Run the following command to remove </t>
    </r>
    <r>
      <rPr>
        <b/>
        <sz val="11"/>
        <color rgb="FF000000"/>
        <rFont val="Calibri"/>
      </rPr>
      <t>ypserv</t>
    </r>
    <r>
      <rPr>
        <sz val="11"/>
        <color rgb="FF000000"/>
        <rFont val="Calibri"/>
      </rPr>
      <t>:</t>
    </r>
    <r>
      <rPr>
        <sz val="11"/>
        <color rgb="FF000000"/>
        <rFont val="Calibri"/>
      </rPr>
      <t xml:space="preserve">
</t>
    </r>
    <r>
      <rPr>
        <sz val="11"/>
        <color rgb="FF006096"/>
        <rFont val="Roboto Condensed"/>
      </rPr>
      <t># dnf remove ypserv</t>
    </r>
    <r>
      <rPr>
        <sz val="11"/>
        <color rgb="FF006096"/>
        <rFont val="Roboto Condensed"/>
      </rPr>
      <t xml:space="preserve">
</t>
    </r>
  </si>
  <si>
    <r>
      <rPr>
        <sz val="11"/>
        <color rgb="FF000000"/>
        <rFont val="Calibri"/>
      </rPr>
      <t xml:space="preserve">The </t>
    </r>
    <r>
      <rPr>
        <b/>
        <sz val="11"/>
        <color rgb="FF000000"/>
        <rFont val="Calibri"/>
      </rPr>
      <t>ypserv</t>
    </r>
    <r>
      <rPr>
        <sz val="11"/>
        <color rgb="FF000000"/>
        <rFont val="Calibri"/>
      </rPr>
      <t xml:space="preserve"> package provides the Network Information Service (NIS).  This service, formally known as Yellow Pages, is a client-server directory service protocol for distributing system configuration files. The NIS server is a collection of programs that allow for the distribution of configuration files.</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</si>
  <si>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</si>
  <si>
    <t>2.2.16</t>
  </si>
  <si>
    <r>
      <rPr>
        <sz val="11"/>
        <rFont val="Calibri"/>
      </rPr>
      <t>Ensure telnet-server is not installed</t>
    </r>
  </si>
  <si>
    <r>
      <rPr>
        <sz val="11"/>
        <color rgb="FF000000"/>
        <rFont val="Calibri"/>
      </rPr>
      <t>Run the following command to remove the telnet-server package:</t>
    </r>
    <r>
      <rPr>
        <sz val="11"/>
        <color rgb="FF000000"/>
        <rFont val="Calibri"/>
      </rPr>
      <t xml:space="preserve">
</t>
    </r>
    <r>
      <rPr>
        <sz val="11"/>
        <color rgb="FF006096"/>
        <rFont val="Roboto Condensed"/>
      </rPr>
      <t># dnf remove telnet-server</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</si>
  <si>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</si>
  <si>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</si>
  <si>
    <t>2.2.17</t>
  </si>
  <si>
    <r>
      <rPr>
        <sz val="11"/>
        <rFont val="Calibri"/>
      </rPr>
      <t>Ensure mail transfer agent is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</si>
  <si>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</si>
  <si>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</si>
  <si>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command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ss -lntu | grep -P ':25\b' | grep -Pv '\h+(127\.0\.0\.1|\[?::1\]?):25\b'</t>
    </r>
    <r>
      <rPr>
        <sz val="11"/>
        <color rgb="FF006096"/>
        <rFont val="Roboto Condensed"/>
      </rPr>
      <t xml:space="preserve">
</t>
    </r>
  </si>
  <si>
    <t>2.2.18</t>
  </si>
  <si>
    <r>
      <rPr>
        <sz val="11"/>
        <rFont val="Calibri"/>
      </rPr>
      <t>Ensure nfs-utils is not installed or the nfs-server service is masked</t>
    </r>
  </si>
  <si>
    <r>
      <rPr>
        <sz val="11"/>
        <color rgb="FF000000"/>
        <rFont val="Calibri"/>
      </rPr>
      <t xml:space="preserve">Run the following command to remove </t>
    </r>
    <r>
      <rPr>
        <b/>
        <sz val="11"/>
        <color rgb="FF000000"/>
        <rFont val="Calibri"/>
      </rPr>
      <t>nfs-utils</t>
    </r>
    <r>
      <rPr>
        <sz val="11"/>
        <color rgb="FF000000"/>
        <rFont val="Calibri"/>
      </rPr>
      <t>:</t>
    </r>
    <r>
      <rPr>
        <sz val="11"/>
        <color rgb="FF000000"/>
        <rFont val="Calibri"/>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If the nfs-package is required as a dependency, run the following command to stop and mask the </t>
    </r>
    <r>
      <rPr>
        <b/>
        <sz val="11"/>
        <color rgb="FF000000"/>
        <rFont val="Calibri"/>
      </rPr>
      <t>nfs-server</t>
    </r>
    <r>
      <rPr>
        <sz val="11"/>
        <color rgb="FF000000"/>
        <rFont val="Calibri"/>
      </rPr>
      <t xml:space="preserve"> service:</t>
    </r>
    <r>
      <rPr>
        <sz val="11"/>
        <color rgb="FF000000"/>
        <rFont val="Calibri"/>
      </rPr>
      <t xml:space="preserve">
</t>
    </r>
    <r>
      <rPr>
        <sz val="11"/>
        <color rgb="FF006096"/>
        <rFont val="Roboto Condensed"/>
      </rPr>
      <t># systemctl --now mask nfs-server</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</si>
  <si>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</si>
  <si>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nfs-package</t>
    </r>
    <r>
      <rPr>
        <sz val="11"/>
        <color rgb="FF000000"/>
        <rFont val="Calibri"/>
      </rPr>
      <t xml:space="preserve"> is required as a dependency, the </t>
    </r>
    <r>
      <rPr>
        <b/>
        <sz val="11"/>
        <color rgb="FF000000"/>
        <rFont val="Calibri"/>
      </rPr>
      <t>nfs-server</t>
    </r>
    <r>
      <rPr>
        <sz val="11"/>
        <color rgb="FF000000"/>
        <rFont val="Calibri"/>
      </rPr>
      <t xml:space="preserve"> should be disabled and masked to reduce the attack surface of the system.</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</si>
  <si>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If the nfs-package is required as a dependency, run the following command to verify that the </t>
    </r>
    <r>
      <rPr>
        <b/>
        <sz val="11"/>
        <color rgb="FF000000"/>
        <rFont val="Calibri"/>
      </rPr>
      <t>nfs-server</t>
    </r>
    <r>
      <rPr>
        <sz val="11"/>
        <color rgb="FF000000"/>
        <rFont val="Calibri"/>
      </rPr>
      <t xml:space="preserve"> service is masked:</t>
    </r>
    <r>
      <rPr>
        <sz val="11"/>
        <color rgb="FF000000"/>
        <rFont val="Calibri"/>
      </rPr>
      <t xml:space="preserve">
</t>
    </r>
    <r>
      <rPr>
        <sz val="11"/>
        <color rgb="FF006096"/>
        <rFont val="Roboto Condensed"/>
      </rPr>
      <t># systemctl is-enabled nfs-server</t>
    </r>
    <r>
      <rPr>
        <sz val="11"/>
        <color rgb="FF006096"/>
        <rFont val="Roboto Condensed"/>
      </rPr>
      <t xml:space="preserve">
</t>
    </r>
    <r>
      <rPr>
        <sz val="11"/>
        <color rgb="FF006096"/>
        <rFont val="Roboto Condensed"/>
      </rPr>
      <t>masked</t>
    </r>
    <r>
      <rPr>
        <sz val="11"/>
        <color rgb="FF006096"/>
        <rFont val="Roboto Condensed"/>
      </rPr>
      <t xml:space="preserve">
</t>
    </r>
  </si>
  <si>
    <t>2.2.19</t>
  </si>
  <si>
    <r>
      <rPr>
        <sz val="11"/>
        <rFont val="Calibri"/>
      </rPr>
      <t>Ensure rsync-daemon is not installed or the rsyncd service is masked</t>
    </r>
  </si>
  <si>
    <r>
      <rPr>
        <sz val="11"/>
        <color rgb="FF000000"/>
        <rFont val="Calibri"/>
      </rPr>
      <t xml:space="preserve">Run the following command to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mask the </t>
    </r>
    <r>
      <rPr>
        <b/>
        <sz val="11"/>
        <color rgb="FF000000"/>
        <rFont val="Calibri"/>
      </rPr>
      <t>rsyncd</t>
    </r>
    <r>
      <rPr>
        <sz val="11"/>
        <color rgb="FF000000"/>
        <rFont val="Calibri"/>
      </rPr>
      <t xml:space="preserve"> service:</t>
    </r>
    <r>
      <rPr>
        <sz val="11"/>
        <color rgb="FF000000"/>
        <rFont val="Calibri"/>
      </rPr>
      <t xml:space="preserve">
</t>
    </r>
    <r>
      <rPr>
        <sz val="11"/>
        <color rgb="FF006096"/>
        <rFont val="Roboto Condensed"/>
      </rPr>
      <t># systemctl --now mask rsyncd</t>
    </r>
    <r>
      <rPr>
        <sz val="11"/>
        <color rgb="FF006096"/>
        <rFont val="Roboto Condensed"/>
      </rPr>
      <t xml:space="preserve">
</t>
    </r>
  </si>
  <si>
    <r>
      <rPr>
        <sz val="11"/>
        <color rgb="FF000000"/>
        <rFont val="Calibri"/>
      </rPr>
      <t xml:space="preserve">The </t>
    </r>
    <r>
      <rPr>
        <b/>
        <sz val="11"/>
        <color rgb="FF000000"/>
        <rFont val="Calibri"/>
      </rPr>
      <t>rsyncd</t>
    </r>
    <r>
      <rPr>
        <sz val="11"/>
        <color rgb="FF000000"/>
        <rFont val="Calibri"/>
      </rPr>
      <t xml:space="preserve"> service can be used to synchronize files between systems over network links.</t>
    </r>
  </si>
  <si>
    <r>
      <rPr>
        <sz val="11"/>
        <color rgb="FF000000"/>
        <rFont val="Calibri"/>
      </rPr>
      <t>There are packages that are dependent on the rsync package.  If the rsync package is removed, these packages will be removed as well.</t>
    </r>
    <r>
      <rPr>
        <sz val="11"/>
        <color rgb="FF000000"/>
        <rFont val="Calibri"/>
      </rPr>
      <t xml:space="preserve">
</t>
    </r>
    <r>
      <rPr>
        <sz val="11"/>
        <color rgb="FF000000"/>
        <rFont val="Calibri"/>
      </rPr>
      <t>Before removing the rsync package, review any dependent packages to determine if they are required on the system.  If a dependent package is required, mask the rsyncd service and leave the rsync package installed.</t>
    </r>
  </si>
  <si>
    <r>
      <rPr>
        <sz val="11"/>
        <color rgb="FF000000"/>
        <rFont val="Calibri"/>
      </rPr>
      <t xml:space="preserve">Run the following command to verify that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 is not installed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verify the </t>
    </r>
    <r>
      <rPr>
        <b/>
        <sz val="11"/>
        <color rgb="FF000000"/>
        <rFont val="Calibri"/>
      </rPr>
      <t>rsyncd</t>
    </r>
    <r>
      <rPr>
        <sz val="11"/>
        <color rgb="FF000000"/>
        <rFont val="Calibri"/>
      </rPr>
      <t xml:space="preserve"> service is masked:</t>
    </r>
    <r>
      <rPr>
        <sz val="11"/>
        <color rgb="FF000000"/>
        <rFont val="Calibri"/>
      </rPr>
      <t xml:space="preserve">
</t>
    </r>
    <r>
      <rPr>
        <sz val="11"/>
        <color rgb="FF006096"/>
        <rFont val="Roboto Condensed"/>
      </rPr>
      <t># systemctl is-enabled rsyncd</t>
    </r>
    <r>
      <rPr>
        <sz val="11"/>
        <color rgb="FF006096"/>
        <rFont val="Roboto Condensed"/>
      </rPr>
      <t xml:space="preserve">
</t>
    </r>
    <r>
      <rPr>
        <sz val="11"/>
        <color rgb="FF006096"/>
        <rFont val="Roboto Condensed"/>
      </rPr>
      <t>masked</t>
    </r>
    <r>
      <rPr>
        <sz val="11"/>
        <color rgb="FF006096"/>
        <rFont val="Roboto Condensed"/>
      </rPr>
      <t xml:space="preserve">
</t>
    </r>
  </si>
  <si>
    <t>Service Clients</t>
  </si>
  <si>
    <t>2.3.1</t>
  </si>
  <si>
    <r>
      <rPr>
        <sz val="11"/>
        <rFont val="Calibri"/>
      </rPr>
      <t>Ensure NIS Client is not installed</t>
    </r>
  </si>
  <si>
    <r>
      <rPr>
        <sz val="11"/>
        <color rgb="FF000000"/>
        <rFont val="Calibri"/>
      </rPr>
      <t xml:space="preserve">Run the following command to remove the </t>
    </r>
    <r>
      <rPr>
        <b/>
        <sz val="11"/>
        <color rgb="FF000000"/>
        <rFont val="Calibri"/>
      </rPr>
      <t>ypbind</t>
    </r>
    <r>
      <rPr>
        <sz val="11"/>
        <color rgb="FF000000"/>
        <rFont val="Calibri"/>
      </rPr>
      <t xml:space="preserve">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</si>
  <si>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</si>
  <si>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</si>
  <si>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</si>
  <si>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2.3.2</t>
  </si>
  <si>
    <r>
      <rPr>
        <sz val="11"/>
        <rFont val="Calibri"/>
      </rPr>
      <t>Ensure rsh client is not installed</t>
    </r>
  </si>
  <si>
    <r>
      <rPr>
        <sz val="11"/>
        <color rgb="FF000000"/>
        <rFont val="Calibri"/>
      </rPr>
      <t xml:space="preserve">Run the following command to remove the </t>
    </r>
    <r>
      <rPr>
        <b/>
        <sz val="11"/>
        <color rgb="FF000000"/>
        <rFont val="Calibri"/>
      </rPr>
      <t>rsh</t>
    </r>
    <r>
      <rPr>
        <sz val="11"/>
        <color rgb="FF000000"/>
        <rFont val="Calibri"/>
      </rPr>
      <t xml:space="preserve"> package:</t>
    </r>
    <r>
      <rPr>
        <sz val="11"/>
        <color rgb="FF000000"/>
        <rFont val="Calibri"/>
      </rPr>
      <t xml:space="preserve">
</t>
    </r>
    <r>
      <rPr>
        <sz val="11"/>
        <color rgb="FF006096"/>
        <rFont val="Roboto Condensed"/>
      </rPr>
      <t># dnf remove rsh</t>
    </r>
    <r>
      <rPr>
        <sz val="11"/>
        <color rgb="FF006096"/>
        <rFont val="Roboto Condensed"/>
      </rPr>
      <t xml:space="preserve">
</t>
    </r>
  </si>
  <si>
    <r>
      <rPr>
        <sz val="11"/>
        <color rgb="FF000000"/>
        <rFont val="Calibri"/>
      </rPr>
      <t xml:space="preserve">The </t>
    </r>
    <r>
      <rPr>
        <b/>
        <sz val="11"/>
        <color rgb="FF000000"/>
        <rFont val="Calibri"/>
      </rPr>
      <t>rsh</t>
    </r>
    <r>
      <rPr>
        <sz val="11"/>
        <color rgb="FF000000"/>
        <rFont val="Calibri"/>
      </rPr>
      <t xml:space="preserve"> package contains the client commands for the rsh services.</t>
    </r>
  </si>
  <si>
    <r>
      <rPr>
        <sz val="11"/>
        <color rgb="FF000000"/>
        <rFont val="Calibri"/>
      </rPr>
      <t xml:space="preserve">Run the following command to verify that the </t>
    </r>
    <r>
      <rPr>
        <b/>
        <sz val="11"/>
        <color rgb="FF000000"/>
        <rFont val="Calibri"/>
      </rPr>
      <t>rsh</t>
    </r>
    <r>
      <rPr>
        <sz val="11"/>
        <color rgb="FF000000"/>
        <rFont val="Calibri"/>
      </rPr>
      <t xml:space="preserve"> package is not installed:</t>
    </r>
    <r>
      <rPr>
        <sz val="11"/>
        <color rgb="FF000000"/>
        <rFont val="Calibri"/>
      </rPr>
      <t xml:space="preserve">
</t>
    </r>
    <r>
      <rPr>
        <sz val="11"/>
        <color rgb="FF006096"/>
        <rFont val="Roboto Condensed"/>
      </rPr>
      <t># rpm -q rsh</t>
    </r>
    <r>
      <rPr>
        <sz val="11"/>
        <color rgb="FF006096"/>
        <rFont val="Roboto Condensed"/>
      </rPr>
      <t xml:space="preserve">
</t>
    </r>
    <r>
      <rPr>
        <sz val="11"/>
        <color rgb="FF006096"/>
        <rFont val="Roboto Condensed"/>
      </rPr>
      <t>package rsh is not installed</t>
    </r>
    <r>
      <rPr>
        <sz val="11"/>
        <color rgb="FF006096"/>
        <rFont val="Roboto Condensed"/>
      </rPr>
      <t xml:space="preserve">
</t>
    </r>
  </si>
  <si>
    <t>2.3.3</t>
  </si>
  <si>
    <r>
      <rPr>
        <sz val="11"/>
        <rFont val="Calibri"/>
      </rPr>
      <t>Ensure talk client is not installed</t>
    </r>
  </si>
  <si>
    <r>
      <rPr>
        <sz val="11"/>
        <color rgb="FF000000"/>
        <rFont val="Calibri"/>
      </rPr>
      <t xml:space="preserve">Run the following command to remove the </t>
    </r>
    <r>
      <rPr>
        <b/>
        <sz val="11"/>
        <color rgb="FF000000"/>
        <rFont val="Calibri"/>
      </rPr>
      <t>talk</t>
    </r>
    <r>
      <rPr>
        <sz val="11"/>
        <color rgb="FF000000"/>
        <rFont val="Calibri"/>
      </rPr>
      <t xml:space="preserve"> package:</t>
    </r>
    <r>
      <rPr>
        <sz val="11"/>
        <color rgb="FF000000"/>
        <rFont val="Calibri"/>
      </rPr>
      <t xml:space="preserve">
</t>
    </r>
    <r>
      <rPr>
        <sz val="11"/>
        <color rgb="FF006096"/>
        <rFont val="Roboto Condensed"/>
      </rPr>
      <t># dnf remove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</si>
  <si>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</si>
  <si>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Run the following command to verify that the </t>
    </r>
    <r>
      <rPr>
        <b/>
        <sz val="11"/>
        <color rgb="FF000000"/>
        <rFont val="Calibri"/>
      </rPr>
      <t>talk</t>
    </r>
    <r>
      <rPr>
        <sz val="11"/>
        <color rgb="FF000000"/>
        <rFont val="Calibri"/>
      </rPr>
      <t xml:space="preserve"> package is not installed:</t>
    </r>
    <r>
      <rPr>
        <sz val="11"/>
        <color rgb="FF000000"/>
        <rFont val="Calibri"/>
      </rPr>
      <t xml:space="preserve">
</t>
    </r>
    <r>
      <rPr>
        <sz val="11"/>
        <color rgb="FF006096"/>
        <rFont val="Roboto Condensed"/>
      </rPr>
      <t># rpm -q talk</t>
    </r>
    <r>
      <rPr>
        <sz val="11"/>
        <color rgb="FF006096"/>
        <rFont val="Roboto Condensed"/>
      </rPr>
      <t xml:space="preserve">
</t>
    </r>
    <r>
      <rPr>
        <sz val="11"/>
        <color rgb="FF006096"/>
        <rFont val="Roboto Condensed"/>
      </rPr>
      <t>package talk is not installed</t>
    </r>
    <r>
      <rPr>
        <sz val="11"/>
        <color rgb="FF006096"/>
        <rFont val="Roboto Condensed"/>
      </rPr>
      <t xml:space="preserve">
</t>
    </r>
  </si>
  <si>
    <t>2.3.4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</si>
  <si>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</si>
  <si>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</si>
  <si>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</si>
  <si>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</si>
  <si>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2.3.5</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</si>
  <si>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</si>
  <si>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</si>
  <si>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</si>
  <si>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</si>
  <si>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</si>
  <si>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2.3.6</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</si>
  <si>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</si>
  <si>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</si>
  <si>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</si>
  <si>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Disable unused network protocols and devices</t>
  </si>
  <si>
    <t>3.1.1</t>
  </si>
  <si>
    <r>
      <rPr>
        <sz val="11"/>
        <rFont val="Calibri"/>
      </rPr>
      <t>Ensure IPv6 is enabled</t>
    </r>
  </si>
  <si>
    <r>
      <rPr>
        <sz val="11"/>
        <color rgb="FF000000"/>
        <rFont val="Calibri"/>
      </rPr>
      <t>Run the following script to comment out any occurrences of the following parameters in a kernel configuration file:</t>
    </r>
    <r>
      <rPr>
        <sz val="11"/>
        <color rgb="FF000000"/>
        <rFont val="Calibri"/>
      </rPr>
      <t xml:space="preserve">
</t>
    </r>
    <r>
      <rPr>
        <sz val="11"/>
        <color rgb="FF000000"/>
        <rFont val="Calibri"/>
      </rPr>
      <t xml:space="preserve">- </t>
    </r>
    <r>
      <rPr>
        <b/>
        <sz val="11"/>
        <color rgb="FF000000"/>
        <rFont val="Calibri"/>
      </rPr>
      <t>net.ipv6.conf.all.disable_ipv6=1</t>
    </r>
    <r>
      <rPr>
        <sz val="11"/>
        <color rgb="FF000000"/>
        <rFont val="Calibri"/>
      </rPr>
      <t xml:space="preserve">
</t>
    </r>
    <r>
      <rPr>
        <sz val="11"/>
        <color rgb="FF000000"/>
        <rFont val="Calibri"/>
      </rPr>
      <t xml:space="preserve">- </t>
    </r>
    <r>
      <rPr>
        <b/>
        <sz val="11"/>
        <color rgb="FF000000"/>
        <rFont val="Calibri"/>
      </rPr>
      <t>net.ipv6.conf.default.disable_ipv6=1</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a_kpar=("net.ipv6.conf.all.disable_ipv6=1" "net.ipv6.conf.default.disable_ipv6=1")</t>
    </r>
    <r>
      <rPr>
        <sz val="11"/>
        <color rgb="FF006096"/>
        <rFont val="Roboto Condensed"/>
      </rPr>
      <t xml:space="preserve">
</t>
    </r>
    <r>
      <rPr>
        <sz val="11"/>
        <color rgb="FF006096"/>
        <rFont val="Roboto Condensed"/>
      </rPr>
      <t xml:space="preserve">   l_searchloc="/run/sysctl.d/*.conf /etc/sysctl.d/*.conf /usr/local/lib/sysctl.d/*.conf /usr/lib/sysctl.d/*.conf /lib/sysctl.d/*.conf /etc/sysctl.conf $([ -f /etc/default/ufw ] &amp;&amp; awk -F= '/^\s*IPT_SYSCTL=/ {print $2}' /etc/default/ufw)"</t>
    </r>
    <r>
      <rPr>
        <sz val="11"/>
        <color rgb="FF006096"/>
        <rFont val="Roboto Condensed"/>
      </rPr>
      <t xml:space="preserve">
</t>
    </r>
    <r>
      <rPr>
        <sz val="11"/>
        <color rgb="FF006096"/>
        <rFont val="Roboto Condensed"/>
      </rPr>
      <t xml:space="preserve">   for l_kpar in "${a_kpar[@]}"; do</t>
    </r>
    <r>
      <rPr>
        <sz val="11"/>
        <color rgb="FF006096"/>
        <rFont val="Roboto Condensed"/>
      </rPr>
      <t xml:space="preserve">
</t>
    </r>
    <r>
      <rPr>
        <sz val="11"/>
        <color rgb="FF006096"/>
        <rFont val="Roboto Condensed"/>
      </rPr>
      <t xml:space="preserve">      while IFS='=' read -r l_kpn l_kpv; do</t>
    </r>
    <r>
      <rPr>
        <sz val="11"/>
        <color rgb="FF006096"/>
        <rFont val="Roboto Condensed"/>
      </rPr>
      <t xml:space="preserve">
</t>
    </r>
    <r>
      <rPr>
        <sz val="11"/>
        <color rgb="FF006096"/>
        <rFont val="Roboto Condensed"/>
      </rPr>
      <t xml:space="preserve">         l_kpn="${l_kpn// /}"; l_kpv="${l_kpv// /}"</t>
    </r>
    <r>
      <rPr>
        <sz val="11"/>
        <color rgb="FF006096"/>
        <rFont val="Roboto Condensed"/>
      </rPr>
      <t xml:space="preserve">
</t>
    </r>
    <r>
      <rPr>
        <sz val="11"/>
        <color rgb="FF006096"/>
        <rFont val="Roboto Condensed"/>
      </rPr>
      <t xml:space="preserve">         while read -r l_file; do</t>
    </r>
    <r>
      <rPr>
        <sz val="11"/>
        <color rgb="FF006096"/>
        <rFont val="Roboto Condensed"/>
      </rPr>
      <t xml:space="preserve">
</t>
    </r>
    <r>
      <rPr>
        <sz val="11"/>
        <color rgb="FF006096"/>
        <rFont val="Roboto Condensed"/>
      </rPr>
      <t xml:space="preserve">            echo -e " - \"$l_kpn\" is set to \"$l_kpv\" in \"$l_file\"\n  - Commenting out \"${l_kpn}=${l_kpv}\" in \"$l_file\""</t>
    </r>
    <r>
      <rPr>
        <sz val="11"/>
        <color rgb="FF006096"/>
        <rFont val="Roboto Condensed"/>
      </rPr>
      <t xml:space="preserve">
</t>
    </r>
    <r>
      <rPr>
        <sz val="11"/>
        <color rgb="FF006096"/>
        <rFont val="Roboto Condensed"/>
      </rPr>
      <t xml:space="preserve">            sed -ri 's/^\s*'"$l_kpn"'/# &amp;/' "$l_file"</t>
    </r>
    <r>
      <rPr>
        <sz val="11"/>
        <color rgb="FF006096"/>
        <rFont val="Roboto Condensed"/>
      </rPr>
      <t xml:space="preserve">
</t>
    </r>
    <r>
      <rPr>
        <sz val="11"/>
        <color rgb="FF006096"/>
        <rFont val="Roboto Condensed"/>
      </rPr>
      <t xml:space="preserve">         done &lt; &lt;(grep -Psl -- '^\h*'"$l_kpn"'\h*=\h*'"$l_kpv"'\b' $l_searchloc)</t>
    </r>
    <r>
      <rPr>
        <sz val="11"/>
        <color rgb="FF006096"/>
        <rFont val="Roboto Condensed"/>
      </rPr>
      <t xml:space="preserve">
</t>
    </r>
    <r>
      <rPr>
        <sz val="11"/>
        <color rgb="FF006096"/>
        <rFont val="Roboto Condensed"/>
      </rPr>
      <t xml:space="preserve">      done &lt;&lt;&lt; "$l_kpar"</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unset a_kpar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shutdown -r now</t>
    </r>
    <r>
      <rPr>
        <sz val="11"/>
        <color rgb="FF006096"/>
        <rFont val="Roboto Condensed"/>
      </rPr>
      <t xml:space="preserve">
</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</si>
  <si>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addresses, which is 340 followed by 36 zeroes.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</si>
  <si>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When enabled, IPv6 will require additional configuration to reduce risk to the system.</t>
    </r>
  </si>
  <si>
    <r>
      <rPr>
        <sz val="11"/>
        <color rgb="FF000000"/>
        <rFont val="Calibri"/>
      </rPr>
      <t>Run the following command to verify IPv6 is enabled on the system:</t>
    </r>
    <r>
      <rPr>
        <sz val="11"/>
        <color rgb="FF000000"/>
        <rFont val="Calibri"/>
      </rPr>
      <t xml:space="preserve">
</t>
    </r>
    <r>
      <rPr>
        <sz val="11"/>
        <color rgb="FF006096"/>
        <rFont val="Roboto Condensed"/>
      </rPr>
      <t># grep -Ps '^\h*0\b' /sys/module/ipv6/parameters/disable</t>
    </r>
    <r>
      <rPr>
        <sz val="11"/>
        <color rgb="FF006096"/>
        <rFont val="Roboto Condensed"/>
      </rPr>
      <t xml:space="preserve">
</t>
    </r>
    <r>
      <rPr>
        <sz val="11"/>
        <color rgb="FF006096"/>
        <rFont val="Roboto Condensed"/>
      </rPr>
      <t>0</t>
    </r>
    <r>
      <rPr>
        <sz val="11"/>
        <color rgb="FF006096"/>
        <rFont val="Roboto Condensed"/>
      </rPr>
      <t xml:space="preserve">
</t>
    </r>
  </si>
  <si>
    <r>
      <rPr>
        <sz val="11"/>
        <color rgb="FF000000"/>
        <rFont val="Calibri"/>
      </rPr>
      <t>IPv6 enabled</t>
    </r>
  </si>
  <si>
    <t>Network Parameters (Host Only)</t>
  </si>
  <si>
    <t>3.2.1</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</si>
  <si>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</si>
  <si>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net.ipv4.conf.all.send_redirects = 0</t>
    </r>
    <r>
      <rPr>
        <sz val="11"/>
        <color rgb="FF006096"/>
        <rFont val="Roboto Condensed"/>
      </rPr>
      <t xml:space="preserve">
</t>
    </r>
    <r>
      <rPr>
        <sz val="11"/>
        <color rgb="FF006096"/>
        <rFont val="Roboto Condensed"/>
      </rPr>
      <t>net.ipv4.conf.default.send_redirects = 0</t>
    </r>
    <r>
      <rPr>
        <sz val="11"/>
        <color rgb="FF006096"/>
        <rFont val="Roboto Condensed"/>
      </rPr>
      <t xml:space="preserve">
</t>
    </r>
    <r>
      <rPr>
        <sz val="11"/>
        <color rgb="FF006096"/>
        <rFont val="Roboto Condensed"/>
      </rPr>
      <t>" &gt;&gt; /etc/sysctl.d/60-netipv4_sysctl.conf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</si>
  <si>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</si>
  <si>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</si>
  <si>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Network Parameters (Host and Router)</t>
  </si>
  <si>
    <t>3.3.1</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</si>
  <si>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</si>
  <si>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net.ipv4.conf.all.accept_source_route = 0</t>
    </r>
    <r>
      <rPr>
        <sz val="11"/>
        <color rgb="FF006096"/>
        <rFont val="Roboto Condensed"/>
      </rPr>
      <t xml:space="preserve">
</t>
    </r>
    <r>
      <rPr>
        <sz val="11"/>
        <color rgb="FF006096"/>
        <rFont val="Roboto Condensed"/>
      </rPr>
      <t>net.ipv4.conf.default.accept_source_route = 0</t>
    </r>
    <r>
      <rPr>
        <sz val="11"/>
        <color rgb="FF006096"/>
        <rFont val="Roboto Condensed"/>
      </rPr>
      <t xml:space="preserve">
</t>
    </r>
    <r>
      <rPr>
        <sz val="11"/>
        <color rgb="FF006096"/>
        <rFont val="Roboto Condensed"/>
      </rPr>
      <t>" &gt;&gt; /etc/sysctl.d/60-netipv4_sysctl.conf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net.ipv6.conf.all.accept_source_route = 0</t>
    </r>
    <r>
      <rPr>
        <sz val="11"/>
        <color rgb="FF006096"/>
        <rFont val="Roboto Condensed"/>
      </rPr>
      <t xml:space="preserve">
</t>
    </r>
    <r>
      <rPr>
        <sz val="11"/>
        <color rgb="FF006096"/>
        <rFont val="Roboto Condensed"/>
      </rPr>
      <t>net.ipv6.conf.default.accept_source_route = 0</t>
    </r>
    <r>
      <rPr>
        <sz val="11"/>
        <color rgb="FF006096"/>
        <rFont val="Roboto Condensed"/>
      </rPr>
      <t xml:space="preserve">
</t>
    </r>
    <r>
      <rPr>
        <sz val="11"/>
        <color rgb="FF006096"/>
        <rFont val="Roboto Condensed"/>
      </rPr>
      <t>"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</si>
  <si>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</si>
  <si>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</si>
  <si>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3.3.2</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</si>
  <si>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</si>
  <si>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net.ipv4.conf.all.accept_redirects = 0</t>
    </r>
    <r>
      <rPr>
        <sz val="11"/>
        <color rgb="FF006096"/>
        <rFont val="Roboto Condensed"/>
      </rPr>
      <t xml:space="preserve">
</t>
    </r>
    <r>
      <rPr>
        <sz val="11"/>
        <color rgb="FF006096"/>
        <rFont val="Roboto Condensed"/>
      </rPr>
      <t>net.ipv4.conf.default.accept_redirects = 0</t>
    </r>
    <r>
      <rPr>
        <sz val="11"/>
        <color rgb="FF006096"/>
        <rFont val="Roboto Condensed"/>
      </rPr>
      <t xml:space="preserve">
</t>
    </r>
    <r>
      <rPr>
        <sz val="11"/>
        <color rgb="FF006096"/>
        <rFont val="Roboto Condensed"/>
      </rPr>
      <t>" &gt;&gt; /etc/sysctl.d/60-netipv4_sysctl.conf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net.ipv6.conf.all.accept_redirects = 0</t>
    </r>
    <r>
      <rPr>
        <sz val="11"/>
        <color rgb="FF006096"/>
        <rFont val="Roboto Condensed"/>
      </rPr>
      <t xml:space="preserve">
</t>
    </r>
    <r>
      <rPr>
        <sz val="11"/>
        <color rgb="FF006096"/>
        <rFont val="Roboto Condensed"/>
      </rPr>
      <t>net.ipv6.conf.default.accept_redirects = 0</t>
    </r>
    <r>
      <rPr>
        <sz val="11"/>
        <color rgb="FF006096"/>
        <rFont val="Roboto Condensed"/>
      </rPr>
      <t xml:space="preserve">
</t>
    </r>
    <r>
      <rPr>
        <sz val="11"/>
        <color rgb="FF006096"/>
        <rFont val="Roboto Condensed"/>
      </rPr>
      <t>"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conically later file, or later in the same file, these settings will be overwritten</t>
    </r>
  </si>
  <si>
    <r>
      <rPr>
        <sz val="11"/>
        <color rgb="FF000000"/>
        <rFont val="Calibri"/>
      </rPr>
      <t xml:space="preserve">ICMP redirect messages are packets that convey routing information and tell your host (acting as a router) to send packets via an alternate path. It is a way of allowing an outside routing device to update your system routing tables. By setting </t>
    </r>
    <r>
      <rPr>
        <b/>
        <sz val="11"/>
        <color rgb="FF000000"/>
        <rFont val="Calibri"/>
      </rPr>
      <t>net.ipv4.conf.all.accept_redirects</t>
    </r>
    <r>
      <rPr>
        <sz val="11"/>
        <color rgb="FF000000"/>
        <rFont val="Calibri"/>
      </rPr>
      <t xml:space="preserve">, </t>
    </r>
    <r>
      <rPr>
        <b/>
        <sz val="11"/>
        <color rgb="FF000000"/>
        <rFont val="Calibri"/>
      </rPr>
      <t>net.ipv4.conf.default.accept_redirects</t>
    </r>
    <r>
      <rPr>
        <sz val="11"/>
        <color rgb="FF000000"/>
        <rFont val="Calibri"/>
      </rPr>
      <t xml:space="preserve">, </t>
    </r>
    <r>
      <rPr>
        <b/>
        <sz val="11"/>
        <color rgb="FF000000"/>
        <rFont val="Calibri"/>
      </rPr>
      <t>net.ipv6.conf.all.accept_redirects</t>
    </r>
    <r>
      <rPr>
        <sz val="11"/>
        <color rgb="FF000000"/>
        <rFont val="Calibri"/>
      </rPr>
      <t xml:space="preserve">, and </t>
    </r>
    <r>
      <rPr>
        <b/>
        <sz val="11"/>
        <color rgb="FF000000"/>
        <rFont val="Calibri"/>
      </rPr>
      <t>net.ipv6.conf.default.accept_redirects</t>
    </r>
    <r>
      <rPr>
        <sz val="11"/>
        <color rgb="FF000000"/>
        <rFont val="Calibri"/>
      </rPr>
      <t xml:space="preserve"> to </t>
    </r>
    <r>
      <rPr>
        <b/>
        <sz val="11"/>
        <color rgb="FF000000"/>
        <rFont val="Calibri"/>
      </rPr>
      <t>0</t>
    </r>
    <r>
      <rPr>
        <sz val="11"/>
        <color rgb="FF000000"/>
        <rFont val="Calibri"/>
      </rPr>
      <t>, the system will not accept any ICMP redirect messages, and therefore, won't allow outsiders to update the system's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</si>
  <si>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</si>
  <si>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3.3.3</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</si>
  <si>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</si>
  <si>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net.ipv4.conf.all.secure_redirects = 0</t>
    </r>
    <r>
      <rPr>
        <sz val="11"/>
        <color rgb="FF006096"/>
        <rFont val="Roboto Condensed"/>
      </rPr>
      <t xml:space="preserve">
</t>
    </r>
    <r>
      <rPr>
        <sz val="11"/>
        <color rgb="FF006096"/>
        <rFont val="Roboto Condensed"/>
      </rPr>
      <t>net.ipv4.conf.default.secure_redirects = 0</t>
    </r>
    <r>
      <rPr>
        <sz val="11"/>
        <color rgb="FF006096"/>
        <rFont val="Roboto Condensed"/>
      </rPr>
      <t xml:space="preserve">
</t>
    </r>
    <r>
      <rPr>
        <sz val="11"/>
        <color rgb="FF006096"/>
        <rFont val="Roboto Condensed"/>
      </rPr>
      <t>" &gt;&gt; /etc/sysctl.d/60-netipv4_sysctl.conf</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</si>
  <si>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</si>
  <si>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</si>
  <si>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3.3.4</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</si>
  <si>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</si>
  <si>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net.ipv4.conf.all.log_martians = 1</t>
    </r>
    <r>
      <rPr>
        <sz val="11"/>
        <color rgb="FF006096"/>
        <rFont val="Roboto Condensed"/>
      </rPr>
      <t xml:space="preserve">
</t>
    </r>
    <r>
      <rPr>
        <sz val="11"/>
        <color rgb="FF006096"/>
        <rFont val="Roboto Condensed"/>
      </rPr>
      <t>net.ipv4.conf.default.log_martians = 1</t>
    </r>
    <r>
      <rPr>
        <sz val="11"/>
        <color rgb="FF006096"/>
        <rFont val="Roboto Condensed"/>
      </rPr>
      <t xml:space="preserve">
</t>
    </r>
    <r>
      <rPr>
        <sz val="11"/>
        <color rgb="FF006096"/>
        <rFont val="Roboto Condensed"/>
      </rPr>
      <t>" &gt;&gt; /etc/sysctl.d/60-netipv4_sysctl.conf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</si>
  <si>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</si>
  <si>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</si>
  <si>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3.3.5</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</si>
  <si>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</si>
  <si>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net.ipv4.icmp_echo_ignore_broadcasts = 1</t>
    </r>
    <r>
      <rPr>
        <sz val="11"/>
        <color rgb="FF006096"/>
        <rFont val="Roboto Condensed"/>
      </rPr>
      <t xml:space="preserve">
</t>
    </r>
    <r>
      <rPr>
        <sz val="11"/>
        <color rgb="FF006096"/>
        <rFont val="Roboto Condensed"/>
      </rPr>
      <t>" &gt;&gt; /etc/sysctl.d/60-netipv4_sysctl.conf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</si>
  <si>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</si>
  <si>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</si>
  <si>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3.3.6</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</si>
  <si>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</si>
  <si>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net.ipv4.icmp_ignore_bogus_error_responses = 1</t>
    </r>
    <r>
      <rPr>
        <sz val="11"/>
        <color rgb="FF006096"/>
        <rFont val="Roboto Condensed"/>
      </rPr>
      <t xml:space="preserve">
</t>
    </r>
    <r>
      <rPr>
        <sz val="11"/>
        <color rgb="FF006096"/>
        <rFont val="Roboto Condensed"/>
      </rPr>
      <t>" &gt;&gt; /etc/sysctl.d/60-netipv4_sysctl.conf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</si>
  <si>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</si>
  <si>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</si>
  <si>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</si>
  <si>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</si>
  <si>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net.ipv4.conf.all.rp_filter = 1</t>
    </r>
    <r>
      <rPr>
        <sz val="11"/>
        <color rgb="FF006096"/>
        <rFont val="Roboto Condensed"/>
      </rPr>
      <t xml:space="preserve">
</t>
    </r>
    <r>
      <rPr>
        <sz val="11"/>
        <color rgb="FF006096"/>
        <rFont val="Roboto Condensed"/>
      </rPr>
      <t>net.ipv4.conf.default.rp_filter = 1</t>
    </r>
    <r>
      <rPr>
        <sz val="11"/>
        <color rgb="FF006096"/>
        <rFont val="Roboto Condensed"/>
      </rPr>
      <t xml:space="preserve">
</t>
    </r>
    <r>
      <rPr>
        <sz val="11"/>
        <color rgb="FF006096"/>
        <rFont val="Roboto Condensed"/>
      </rPr>
      <t>" &gt;&gt; /etc/sysctl.d/60-netipv4_sysctl.conf</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</si>
  <si>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</si>
  <si>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</si>
  <si>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3.3.8</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</si>
  <si>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</si>
  <si>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net.ipv4.tcp_syncookies = 1</t>
    </r>
    <r>
      <rPr>
        <sz val="11"/>
        <color rgb="FF006096"/>
        <rFont val="Roboto Condensed"/>
      </rPr>
      <t xml:space="preserve">
</t>
    </r>
    <r>
      <rPr>
        <sz val="11"/>
        <color rgb="FF006096"/>
        <rFont val="Roboto Condensed"/>
      </rPr>
      <t>" &gt;&gt; /etc/sysctl.d/60-netipv4_sysctl.conf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conically later file, or later in the same file, these settings will be overwritten</t>
    </r>
  </si>
  <si>
    <r>
      <rPr>
        <sz val="11"/>
        <color rgb="FF000000"/>
        <rFont val="Calibri"/>
      </rPr>
      <t xml:space="preserve">When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</si>
  <si>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</si>
  <si>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3.3.9</t>
  </si>
  <si>
    <r>
      <rPr>
        <sz val="11"/>
        <rFont val="Calibri"/>
      </rPr>
      <t>Ensure IPv6 router advertisements are not accepted</t>
    </r>
  </si>
  <si>
    <r>
      <rPr>
        <b/>
        <sz val="11"/>
        <color rgb="FF000000"/>
        <rFont val="Calibri"/>
      </rPr>
      <t>-IF-</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net.ipv6.conf.all.accept_ra = 0</t>
    </r>
    <r>
      <rPr>
        <sz val="11"/>
        <color rgb="FF006096"/>
        <rFont val="Roboto Condensed"/>
      </rPr>
      <t xml:space="preserve">
</t>
    </r>
    <r>
      <rPr>
        <sz val="11"/>
        <color rgb="FF006096"/>
        <rFont val="Roboto Condensed"/>
      </rPr>
      <t>net.ipv6.conf.default.accept_ra = 0</t>
    </r>
    <r>
      <rPr>
        <sz val="11"/>
        <color rgb="FF006096"/>
        <rFont val="Roboto Condensed"/>
      </rPr>
      <t xml:space="preserve">
</t>
    </r>
    <r>
      <rPr>
        <sz val="11"/>
        <color rgb="FF006096"/>
        <rFont val="Roboto Condensed"/>
      </rPr>
      <t>"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conically later file, or later in the same file, these settings will be overwritten</t>
    </r>
  </si>
  <si>
    <r>
      <rPr>
        <sz val="11"/>
        <color rgb="FF000000"/>
        <rFont val="Calibri"/>
      </rPr>
      <t>This setting disables the system's ability to accept IPv6 router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</si>
  <si>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</si>
  <si>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iptables software</t>
  </si>
  <si>
    <t>3.4.3.1.1</t>
  </si>
  <si>
    <r>
      <rPr>
        <sz val="11"/>
        <rFont val="Calibri"/>
      </rPr>
      <t>Ensure iptables package is installed</t>
    </r>
  </si>
  <si>
    <r>
      <rPr>
        <sz val="11"/>
        <color rgb="FF000000"/>
        <rFont val="Calibri"/>
      </rPr>
      <t xml:space="preserve">Run the following command to install </t>
    </r>
    <r>
      <rPr>
        <b/>
        <sz val="11"/>
        <color rgb="FF000000"/>
        <rFont val="Calibri"/>
      </rPr>
      <t>iptables</t>
    </r>
    <r>
      <rPr>
        <sz val="11"/>
        <color rgb="FF000000"/>
        <rFont val="Calibri"/>
      </rPr>
      <t>:</t>
    </r>
    <r>
      <rPr>
        <sz val="11"/>
        <color rgb="FF000000"/>
        <rFont val="Calibri"/>
      </rPr>
      <t xml:space="preserve">
</t>
    </r>
    <r>
      <rPr>
        <sz val="11"/>
        <color rgb="FF006096"/>
        <rFont val="Roboto Condensed"/>
      </rPr>
      <t># dnf install iptables</t>
    </r>
    <r>
      <rPr>
        <sz val="11"/>
        <color rgb="FF006096"/>
        <rFont val="Roboto Condensed"/>
      </rPr>
      <t xml:space="preserve">
</t>
    </r>
  </si>
  <si>
    <r>
      <rPr>
        <sz val="11"/>
        <color rgb="FF000000"/>
        <rFont val="Calibri"/>
      </rPr>
      <t>iptables is a utility program that allows a system administrator to configure the tables provided by the Linux kernel firewall, implemented as different Netfilter modules, and the chains and rules it stores. Different kernel modules and programs are used for different protocols; iptables applies to IPv4, ip6tables to IPv6, arptables to ARP, and ebtables to Ethernet frames.</t>
    </r>
  </si>
  <si>
    <r>
      <rPr>
        <sz val="11"/>
        <color rgb="FF000000"/>
        <rFont val="Calibri"/>
      </rPr>
      <t xml:space="preserve">Run the following command to verify that </t>
    </r>
    <r>
      <rPr>
        <b/>
        <sz val="11"/>
        <color rgb="FF000000"/>
        <rFont val="Calibri"/>
      </rPr>
      <t>iptables</t>
    </r>
    <r>
      <rPr>
        <sz val="11"/>
        <color rgb="FF000000"/>
        <rFont val="Calibri"/>
      </rPr>
      <t xml:space="preserve"> is installed:</t>
    </r>
    <r>
      <rPr>
        <sz val="11"/>
        <color rgb="FF000000"/>
        <rFont val="Calibri"/>
      </rPr>
      <t xml:space="preserve">
</t>
    </r>
    <r>
      <rPr>
        <sz val="11"/>
        <color rgb="FF006096"/>
        <rFont val="Roboto Condensed"/>
      </rPr>
      <t># rpm -q iptables</t>
    </r>
    <r>
      <rPr>
        <sz val="11"/>
        <color rgb="FF006096"/>
        <rFont val="Roboto Condensed"/>
      </rPr>
      <t xml:space="preserve">
</t>
    </r>
    <r>
      <rPr>
        <sz val="11"/>
        <color rgb="FF006096"/>
        <rFont val="Roboto Condensed"/>
      </rPr>
      <t>iptables-&lt;version&gt;</t>
    </r>
    <r>
      <rPr>
        <sz val="11"/>
        <color rgb="FF006096"/>
        <rFont val="Roboto Condensed"/>
      </rPr>
      <t xml:space="preserve">
</t>
    </r>
  </si>
  <si>
    <t>3.4.3.1.2</t>
  </si>
  <si>
    <r>
      <rPr>
        <sz val="11"/>
        <rFont val="Calibri"/>
      </rPr>
      <t>Ensure nftables is not installed with iptables</t>
    </r>
  </si>
  <si>
    <r>
      <rPr>
        <sz val="11"/>
        <color rgb="FF000000"/>
        <rFont val="Calibri"/>
      </rPr>
      <t xml:space="preserve">Run the following command to remove </t>
    </r>
    <r>
      <rPr>
        <b/>
        <sz val="11"/>
        <color rgb="FF000000"/>
        <rFont val="Calibri"/>
      </rPr>
      <t>nftables</t>
    </r>
    <r>
      <rPr>
        <sz val="11"/>
        <color rgb="FF000000"/>
        <rFont val="Calibri"/>
      </rPr>
      <t>:</t>
    </r>
    <r>
      <rPr>
        <sz val="11"/>
        <color rgb="FF000000"/>
        <rFont val="Calibri"/>
      </rPr>
      <t xml:space="preserve">
</t>
    </r>
    <r>
      <rPr>
        <sz val="11"/>
        <color rgb="FF006096"/>
        <rFont val="Roboto Condensed"/>
      </rPr>
      <t># dnf remove nftables</t>
    </r>
    <r>
      <rPr>
        <sz val="11"/>
        <color rgb="FF006096"/>
        <rFont val="Roboto Condensed"/>
      </rPr>
      <t xml:space="preserve">
</t>
    </r>
  </si>
  <si>
    <r>
      <rPr>
        <sz val="11"/>
        <color rgb="FF000000"/>
        <rFont val="Calibri"/>
      </rPr>
      <t>nftables is a subsystem of the Linux kernel providing filtering and classification of network packets/datagrams/frames and is the successor to iptables.</t>
    </r>
  </si>
  <si>
    <r>
      <rPr>
        <sz val="11"/>
        <color rgb="FF000000"/>
        <rFont val="Calibri"/>
      </rPr>
      <t>Run the following commend to verify that nftables is not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package nftables is not installed</t>
    </r>
    <r>
      <rPr>
        <sz val="11"/>
        <color rgb="FF006096"/>
        <rFont val="Roboto Condensed"/>
      </rPr>
      <t xml:space="preserve">
</t>
    </r>
  </si>
  <si>
    <t>3.4.3.1.3</t>
  </si>
  <si>
    <r>
      <rPr>
        <sz val="11"/>
        <rFont val="Calibri"/>
      </rPr>
      <t>Ensure firewalld is either not installed or masked with iptables</t>
    </r>
  </si>
  <si>
    <r>
      <rPr>
        <sz val="11"/>
        <color rgb="FF000000"/>
        <rFont val="Calibri"/>
      </rPr>
      <t xml:space="preserve">Run the following command to remove </t>
    </r>
    <r>
      <rPr>
        <b/>
        <sz val="11"/>
        <color rgb="FF000000"/>
        <rFont val="Calibri"/>
      </rPr>
      <t>firewalld</t>
    </r>
    <r>
      <rPr>
        <sz val="11"/>
        <color rgb="FF000000"/>
        <rFont val="Calibri"/>
      </rPr>
      <t xml:space="preserve">
</t>
    </r>
    <r>
      <rPr>
        <sz val="11"/>
        <color rgb="FF006096"/>
        <rFont val="Roboto Condensed"/>
      </rPr>
      <t># yum remove firewalld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Run the following command to stop and mask firewalld</t>
    </r>
    <r>
      <rPr>
        <sz val="11"/>
        <color rgb="FF000000"/>
        <rFont val="Calibri"/>
      </rPr>
      <t xml:space="preserve">
</t>
    </r>
    <r>
      <rPr>
        <sz val="11"/>
        <color rgb="FF006096"/>
        <rFont val="Roboto Condensed"/>
      </rPr>
      <t># systemctl --now mask firewalld</t>
    </r>
    <r>
      <rPr>
        <sz val="11"/>
        <color rgb="FF006096"/>
        <rFont val="Roboto Condensed"/>
      </rPr>
      <t xml:space="preserve">
</t>
    </r>
  </si>
  <si>
    <r>
      <rPr>
        <sz val="11"/>
        <color rgb="FF000000"/>
        <rFont val="Calibri"/>
      </rPr>
      <t>firewalld (Dynamic Firewall Manager) provides a dynamically managed firewall with support for network/firewall “zones” to assign a level of trust to a network and its associated connections, interfaces or sources. It has support for IPv4, IPv6, Ethernet bridges and also for IPSet firewall settings. There is a separation of the runtime and permanent configuration options.</t>
    </r>
  </si>
  <si>
    <r>
      <rPr>
        <sz val="11"/>
        <color rgb="FF000000"/>
        <rFont val="Calibri"/>
      </rPr>
      <t xml:space="preserve">Run the following command to verify that </t>
    </r>
    <r>
      <rPr>
        <b/>
        <sz val="11"/>
        <color rgb="FF000000"/>
        <rFont val="Calibri"/>
      </rPr>
      <t>firewalld</t>
    </r>
    <r>
      <rPr>
        <sz val="11"/>
        <color rgb="FF000000"/>
        <rFont val="Calibri"/>
      </rPr>
      <t xml:space="preserve"> is not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package firewalld is not installed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commands to verify that </t>
    </r>
    <r>
      <rPr>
        <b/>
        <sz val="11"/>
        <color rgb="FF000000"/>
        <rFont val="Calibri"/>
      </rPr>
      <t>firewalld</t>
    </r>
    <r>
      <rPr>
        <sz val="11"/>
        <color rgb="FF000000"/>
        <rFont val="Calibri"/>
      </rPr>
      <t xml:space="preserve"> is stopped and masked</t>
    </r>
    <r>
      <rPr>
        <sz val="11"/>
        <color rgb="FF000000"/>
        <rFont val="Calibri"/>
      </rPr>
      <t xml:space="preserve">
</t>
    </r>
    <r>
      <rPr>
        <sz val="11"/>
        <color rgb="FF006096"/>
        <rFont val="Roboto Condensed"/>
      </rPr>
      <t># systemctl status firewalld | grep "Active: " | grep -v  "active (running) "</t>
    </r>
    <r>
      <rPr>
        <sz val="11"/>
        <color rgb="FF006096"/>
        <rFont val="Roboto Condensed"/>
      </rPr>
      <t xml:space="preserve">
</t>
    </r>
    <r>
      <rPr>
        <sz val="11"/>
        <color rgb="FF006096"/>
        <rFont val="Roboto Condensed"/>
      </rPr>
      <t>No output should be returned</t>
    </r>
    <r>
      <rPr>
        <sz val="11"/>
        <color rgb="FF006096"/>
        <rFont val="Roboto Condensed"/>
      </rPr>
      <t xml:space="preserve">
</t>
    </r>
    <r>
      <rPr>
        <sz val="11"/>
        <color rgb="FF000000"/>
        <rFont val="Calibri"/>
      </rPr>
      <t xml:space="preserve">
</t>
    </r>
    <r>
      <rPr>
        <sz val="11"/>
        <color rgb="FF006096"/>
        <rFont val="Roboto Condensed"/>
      </rPr>
      <t># systemctl is-enabled firewalld</t>
    </r>
    <r>
      <rPr>
        <sz val="11"/>
        <color rgb="FF006096"/>
        <rFont val="Roboto Condensed"/>
      </rPr>
      <t xml:space="preserve">
</t>
    </r>
    <r>
      <rPr>
        <sz val="11"/>
        <color rgb="FF006096"/>
        <rFont val="Roboto Condensed"/>
      </rPr>
      <t>masked</t>
    </r>
    <r>
      <rPr>
        <sz val="11"/>
        <color rgb="FF006096"/>
        <rFont val="Roboto Condensed"/>
      </rPr>
      <t xml:space="preserve">
</t>
    </r>
  </si>
  <si>
    <t>Configure rsyslog</t>
  </si>
  <si>
    <t>4.1.1.1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</si>
  <si>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</si>
  <si>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</si>
  <si>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</si>
  <si>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sz val="11"/>
        <color rgb="FF000000"/>
        <rFont val="Calibri"/>
      </rPr>
      <t xml:space="preserve">Verify </t>
    </r>
    <r>
      <rPr>
        <b/>
        <sz val="11"/>
        <color rgb="FF000000"/>
        <rFont val="Calibri"/>
      </rPr>
      <t>rsyslog</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</si>
  <si>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t>4.1.1.2</t>
  </si>
  <si>
    <r>
      <rPr>
        <sz val="11"/>
        <rFont val="Calibri"/>
      </rPr>
      <t>Ensure rsyslog service is enabled</t>
    </r>
  </si>
  <si>
    <r>
      <rPr>
        <sz val="11"/>
        <color rgb="FF000000"/>
        <rFont val="Calibri"/>
      </rPr>
      <t xml:space="preserve">Run the following command to enable </t>
    </r>
    <r>
      <rPr>
        <b/>
        <sz val="11"/>
        <color rgb="FF000000"/>
        <rFont val="Calibri"/>
      </rPr>
      <t>rsyslog</t>
    </r>
    <r>
      <rPr>
        <sz val="11"/>
        <color rgb="FF000000"/>
        <rFont val="Calibri"/>
      </rPr>
      <t>:</t>
    </r>
    <r>
      <rPr>
        <sz val="11"/>
        <color rgb="FF000000"/>
        <rFont val="Calibri"/>
      </rPr>
      <t xml:space="preserve">
</t>
    </r>
    <r>
      <rPr>
        <sz val="11"/>
        <color rgb="FF006096"/>
        <rFont val="Roboto Condensed"/>
      </rPr>
      <t># systemctl --now enable rsyslog</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</si>
  <si>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</si>
  <si>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sz val="11"/>
        <color rgb="FF000000"/>
        <rFont val="Calibri"/>
      </rPr>
      <t xml:space="preserve">Run the following command to verify </t>
    </r>
    <r>
      <rPr>
        <b/>
        <sz val="11"/>
        <color rgb="FF000000"/>
        <rFont val="Calibri"/>
      </rPr>
      <t>rsyslog</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enabled</t>
    </r>
    <r>
      <rPr>
        <sz val="11"/>
        <color rgb="FF006096"/>
        <rFont val="Roboto Condensed"/>
      </rPr>
      <t xml:space="preserve">
</t>
    </r>
  </si>
  <si>
    <t>4.1.1.3</t>
  </si>
  <si>
    <r>
      <rPr>
        <sz val="11"/>
        <rFont val="Calibri"/>
      </rPr>
      <t>Ensure rsyslog default file permissions are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</si>
  <si>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</si>
  <si>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RSyslog will create logfiles that do not already exist on the system. This setting controls what permissions will be applied to these newly created files.</t>
    </r>
  </si>
  <si>
    <r>
      <rPr>
        <sz val="11"/>
        <color rgb="FF000000"/>
        <rFont val="Calibri"/>
      </rPr>
      <t xml:space="preserve">The systems global </t>
    </r>
    <r>
      <rPr>
        <b/>
        <sz val="11"/>
        <color rgb="FF000000"/>
        <rFont val="Calibri"/>
      </rPr>
      <t>umask</t>
    </r>
    <r>
      <rPr>
        <sz val="11"/>
        <color rgb="FF000000"/>
        <rFont val="Calibri"/>
      </rPr>
      <t xml:space="preserve"> could override, but only making the file permissions stricter, what is configured in RSyslog with the </t>
    </r>
    <r>
      <rPr>
        <b/>
        <sz val="11"/>
        <color rgb="FF000000"/>
        <rFont val="Calibri"/>
      </rPr>
      <t>FileCreateMode</t>
    </r>
    <r>
      <rPr>
        <sz val="11"/>
        <color rgb="FF000000"/>
        <rFont val="Calibri"/>
      </rPr>
      <t xml:space="preserve"> directive. RSyslog  also has it's own </t>
    </r>
    <r>
      <rPr>
        <b/>
        <sz val="11"/>
        <color rgb="FF000000"/>
        <rFont val="Calibri"/>
      </rPr>
      <t>$umask</t>
    </r>
    <r>
      <rPr>
        <sz val="11"/>
        <color rgb="FF000000"/>
        <rFont val="Calibri"/>
      </rPr>
      <t xml:space="preserve"> directive that can alter the intended file creation mode. In addition, consideration should be given to how </t>
    </r>
    <r>
      <rPr>
        <b/>
        <sz val="11"/>
        <color rgb="FF000000"/>
        <rFont val="Calibri"/>
      </rPr>
      <t>FileCreateMode</t>
    </r>
    <r>
      <rPr>
        <sz val="11"/>
        <color rgb="FF000000"/>
        <rFont val="Calibri"/>
      </rPr>
      <t xml:space="preserve"> is used.</t>
    </r>
    <r>
      <rPr>
        <sz val="11"/>
        <color rgb="FF000000"/>
        <rFont val="Calibri"/>
      </rPr>
      <t xml:space="preserve">
</t>
    </r>
    <r>
      <rPr>
        <sz val="11"/>
        <color rgb="FF000000"/>
        <rFont val="Calibri"/>
      </rPr>
      <t xml:space="preserve">Thus it is critical to ensure that the intended file creation mode is not overridden with less restrictive settings in </t>
    </r>
    <r>
      <rPr>
        <b/>
        <sz val="11"/>
        <color rgb="FF000000"/>
        <rFont val="Calibri"/>
      </rPr>
      <t>/etc/rsyslog.conf</t>
    </r>
    <r>
      <rPr>
        <sz val="11"/>
        <color rgb="FF000000"/>
        <rFont val="Calibri"/>
      </rPr>
      <t xml:space="preserve">, </t>
    </r>
    <r>
      <rPr>
        <b/>
        <sz val="11"/>
        <color rgb="FF000000"/>
        <rFont val="Calibri"/>
      </rPr>
      <t>/etc/rsyslog.d/*conf</t>
    </r>
    <r>
      <rPr>
        <sz val="11"/>
        <color rgb="FF000000"/>
        <rFont val="Calibri"/>
      </rPr>
      <t xml:space="preserve"> files and that </t>
    </r>
    <r>
      <rPr>
        <b/>
        <sz val="11"/>
        <color rgb="FF000000"/>
        <rFont val="Calibri"/>
      </rPr>
      <t>FileCreateMode</t>
    </r>
    <r>
      <rPr>
        <sz val="11"/>
        <color rgb="FF000000"/>
        <rFont val="Calibri"/>
      </rPr>
      <t xml:space="preserve"> is set before any file is created.</t>
    </r>
  </si>
  <si>
    <r>
      <rPr>
        <sz val="11"/>
        <color rgb="FF000000"/>
        <rFont val="Calibri"/>
      </rPr>
      <t>Run the following command:</t>
    </r>
    <r>
      <rPr>
        <sz val="11"/>
        <color rgb="FF000000"/>
        <rFont val="Calibri"/>
      </rPr>
      <t xml:space="preserve">
</t>
    </r>
    <r>
      <rPr>
        <sz val="11"/>
        <color rgb="FF006096"/>
        <rFont val="Roboto Condensed"/>
      </rPr>
      <t># grep ^\$FileCreateMode /etc/rsyslog.conf /etc/rsyslog.d/*.conf</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</si>
  <si>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4.1.1.4</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</si>
  <si>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</si>
  <si>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 and remove the specific lines highlighted by the audit. Ensure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sz val="11"/>
        <color rgb="FF000000"/>
        <rFont val="Calibri"/>
      </rPr>
      <t>Old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New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</si>
  <si>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RSyslog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</si>
  <si>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sz val="11"/>
        <color rgb="FF000000"/>
        <rFont val="Calibri"/>
      </rPr>
      <t>Old format</t>
    </r>
    <r>
      <rPr>
        <sz val="11"/>
        <color rgb="FF000000"/>
        <rFont val="Calibri"/>
      </rPr>
      <t xml:space="preserve">
</t>
    </r>
    <r>
      <rPr>
        <sz val="11"/>
        <color rgb="FF006096"/>
        <rFont val="Roboto Condensed"/>
      </rPr>
      <t># grep '$ModLoad imtcp' /etc/rsyslog.conf /etc/rsyslog.d/*.conf</t>
    </r>
    <r>
      <rPr>
        <sz val="11"/>
        <color rgb="FF006096"/>
        <rFont val="Roboto Condensed"/>
      </rPr>
      <t xml:space="preserve">
</t>
    </r>
    <r>
      <rPr>
        <sz val="11"/>
        <color rgb="FF006096"/>
        <rFont val="Roboto Condensed"/>
      </rPr>
      <t># grep '$InputTCPServerRun' /etc/rsyslog.conf /etc/rsyslog.d/*.conf</t>
    </r>
    <r>
      <rPr>
        <sz val="11"/>
        <color rgb="FF006096"/>
        <rFont val="Roboto Condensed"/>
      </rPr>
      <t xml:space="preserve">
</t>
    </r>
    <r>
      <rPr>
        <sz val="11"/>
        <color rgb="FF000000"/>
        <rFont val="Calibri"/>
      </rPr>
      <t xml:space="preserve">
</t>
    </r>
    <r>
      <rPr>
        <sz val="11"/>
        <color rgb="FF000000"/>
        <rFont val="Calibri"/>
      </rPr>
      <t>No output expected.</t>
    </r>
    <r>
      <rPr>
        <sz val="11"/>
        <color rgb="FF000000"/>
        <rFont val="Calibri"/>
      </rPr>
      <t xml:space="preserve">
</t>
    </r>
    <r>
      <rPr>
        <sz val="11"/>
        <color rgb="FF000000"/>
        <rFont val="Calibri"/>
      </rPr>
      <t>New format</t>
    </r>
    <r>
      <rPr>
        <sz val="11"/>
        <color rgb="FF000000"/>
        <rFont val="Calibri"/>
      </rPr>
      <t xml:space="preserve">
</t>
    </r>
    <r>
      <rPr>
        <sz val="11"/>
        <color rgb="FF006096"/>
        <rFont val="Roboto Condensed"/>
      </rPr>
      <t># grep -P -- '^\h*module\(load="imtcp"\)' /etc/rsyslog.conf /etc/rsyslog.d/*.conf</t>
    </r>
    <r>
      <rPr>
        <sz val="11"/>
        <color rgb="FF006096"/>
        <rFont val="Roboto Condensed"/>
      </rPr>
      <t xml:space="preserve">
</t>
    </r>
    <r>
      <rPr>
        <sz val="11"/>
        <color rgb="FF006096"/>
        <rFont val="Roboto Condensed"/>
      </rPr>
      <t># grep -P -- '^\h*input\(type="imtcp" port="514"\)' /etc/rsyslog.conf /etc/rsyslog.d/*.conf</t>
    </r>
    <r>
      <rPr>
        <sz val="11"/>
        <color rgb="FF006096"/>
        <rFont val="Roboto Condensed"/>
      </rPr>
      <t xml:space="preserve">
</t>
    </r>
    <r>
      <rPr>
        <sz val="11"/>
        <color rgb="FF000000"/>
        <rFont val="Calibri"/>
      </rPr>
      <t xml:space="preserve">
</t>
    </r>
    <r>
      <rPr>
        <sz val="11"/>
        <color rgb="FF000000"/>
        <rFont val="Calibri"/>
      </rPr>
      <t>No output expected.</t>
    </r>
  </si>
  <si>
    <t>Configure Logging</t>
  </si>
  <si>
    <t>4.1.2</t>
  </si>
  <si>
    <r>
      <rPr>
        <sz val="11"/>
        <rFont val="Calibri"/>
      </rPr>
      <t>Ensure all logfiles have appropriate access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</si>
  <si>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l_auser="$l_auser|$l_user"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read -r l_duid; do</t>
    </r>
    <r>
      <rPr>
        <sz val="11"/>
        <color rgb="FF006096"/>
        <rFont val="Roboto Condensed"/>
      </rPr>
      <t xml:space="preserve">
</t>
    </r>
    <r>
      <rPr>
        <sz val="11"/>
        <color rgb="FF006096"/>
        <rFont val="Roboto Condensed"/>
      </rPr>
      <t xml:space="preserve">               if [ -n "$l_duid" ]; then</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l_agroup="$l_agroup|$l_group"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while IFS= read -r -d $'\0' l_file; do # Loop to create array with stat of files that could possibly fail one of the audits</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secure | auth.log | auth.log.* | syslog | syslog.* | messages | messages.* | *.journal | *.journal~ | kern.log | kern.log.* | aide.log | aide.log.* | term.log | term.log.* | mail.log | mail.log.* | ufw.log | ufw.log.*)</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btmp | btmp.* | btmp-* | SSSD | sssd |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perm_mask='0133'</t>
    </r>
    <r>
      <rPr>
        <sz val="11"/>
        <color rgb="FF006096"/>
        <rFont val="Roboto Condensed"/>
      </rPr>
      <t xml:space="preserve">
</t>
    </r>
    <r>
      <rPr>
        <sz val="11"/>
        <color rgb="FF006096"/>
        <rFont val="Roboto Condensed"/>
      </rPr>
      <t xml:space="preserve">            l_rperms="u-x,go-wx"</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if [ -z "$l_output2" ]; then # If all files passed, then we report no changes</t>
    </r>
    <r>
      <rPr>
        <sz val="11"/>
        <color rgb="FF006096"/>
        <rFont val="Roboto Condensed"/>
      </rPr>
      <t xml:space="preserve">
</t>
    </r>
    <r>
      <rPr>
        <sz val="11"/>
        <color rgb="FF006096"/>
        <rFont val="Roboto Condensed"/>
      </rPr>
      <t xml:space="preserve">      echo -e "\n-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</si>
  <si>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 xml:space="preserve">Log files contain information from many services on the local system, or in the event of a centralized log server, others systems logs as well. 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</si>
  <si>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l_auser="$l_auser|$l_user"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read -r l_duid; do</t>
    </r>
    <r>
      <rPr>
        <sz val="11"/>
        <color rgb="FF006096"/>
        <rFont val="Roboto Condensed"/>
      </rPr>
      <t xml:space="preserve">
</t>
    </r>
    <r>
      <rPr>
        <sz val="11"/>
        <color rgb="FF006096"/>
        <rFont val="Roboto Condensed"/>
      </rPr>
      <t xml:space="preserve">               if [ -n "$l_duid" ]; then</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l_agroup="$l_agroup|$l_group"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a_file=() #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-f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secure | auth.log | auth.log.* | syslog | syslog.* | messages | messages.* | *.journal | *.journal~ | kern.log | kern.log.* | aide.log | aide.log.* | term.log | term.log.* | mail.log | mail.log.* | ufw.log | ufw.log.*)</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btmp | btmp.* | btmp-* | SSSD | sssd |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perm_mask='0133'</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</si>
  <si>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Logging and Auditing</t>
  </si>
  <si>
    <t>4.2</t>
  </si>
  <si>
    <r>
      <rPr>
        <sz val="11"/>
        <rFont val="Calibri"/>
      </rPr>
      <t>Ensure logrotate is configured</t>
    </r>
  </si>
  <si>
    <t>Manual</t>
  </si>
  <si>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</si>
  <si>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</si>
  <si>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</si>
  <si>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Configure time-based job schedulers</t>
  </si>
  <si>
    <t>5.1.1</t>
  </si>
  <si>
    <r>
      <rPr>
        <sz val="11"/>
        <rFont val="Calibri"/>
      </rPr>
      <t>Ensure cron daemon is enabled</t>
    </r>
  </si>
  <si>
    <r>
      <rPr>
        <sz val="11"/>
        <color rgb="FF000000"/>
        <rFont val="Calibri"/>
      </rPr>
      <t xml:space="preserve">Run the following command to enable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--now enable crond</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</si>
  <si>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</si>
  <si>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sz val="11"/>
        <color rgb="FF000000"/>
        <rFont val="Calibri"/>
      </rPr>
      <t xml:space="preserve">Run the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is-enabled crond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</si>
  <si>
    <t>5.1.2</t>
  </si>
  <si>
    <r>
      <rPr>
        <sz val="11"/>
        <rFont val="Calibri"/>
      </rPr>
      <t>Ensure permissions on /etc/crontab are configured</t>
    </r>
  </si>
  <si>
    <r>
      <rPr>
        <sz val="11"/>
        <color rgb="FF000000"/>
        <rFont val="Calibri"/>
      </rPr>
      <t xml:space="preserve">Run the following commands to set ownership and permissions on </t>
    </r>
    <r>
      <rPr>
        <b/>
        <sz val="11"/>
        <color rgb="FF000000"/>
        <rFont val="Calibri"/>
      </rPr>
      <t>/etc/crontab</t>
    </r>
    <r>
      <rPr>
        <sz val="11"/>
        <color rgb="FF000000"/>
        <rFont val="Calibri"/>
      </rPr>
      <t xml:space="preserve"> :</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</si>
  <si>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</si>
  <si>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/etc/crontab</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</si>
  <si>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5.1.3</t>
  </si>
  <si>
    <r>
      <rPr>
        <sz val="11"/>
        <rFont val="Calibri"/>
      </rPr>
      <t>Ensure permissions on /etc/cron.hourly are configured</t>
    </r>
  </si>
  <si>
    <r>
      <rPr>
        <sz val="11"/>
        <color rgb="FF000000"/>
        <rFont val="Calibri"/>
      </rPr>
      <t xml:space="preserve">Run the following commands to set ownership and permissions on </t>
    </r>
    <r>
      <rPr>
        <b/>
        <sz val="11"/>
        <color rgb="FF000000"/>
        <rFont val="Calibri"/>
      </rPr>
      <t>/etc/cron.hourly</t>
    </r>
    <r>
      <rPr>
        <sz val="11"/>
        <color rgb="FF000000"/>
        <rFont val="Calibri"/>
      </rPr>
      <t xml:space="preserve"> :</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</si>
  <si>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</si>
  <si>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/etc/cron.hourly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</si>
  <si>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5.1.4</t>
  </si>
  <si>
    <r>
      <rPr>
        <sz val="11"/>
        <rFont val="Calibri"/>
      </rPr>
      <t>Ensure permissions on /etc/cron.daily are configured</t>
    </r>
  </si>
  <si>
    <r>
      <rPr>
        <sz val="11"/>
        <color rgb="FF000000"/>
        <rFont val="Calibri"/>
      </rPr>
      <t xml:space="preserve">Run the following commands to set ownership and permissions on </t>
    </r>
    <r>
      <rPr>
        <b/>
        <sz val="11"/>
        <color rgb="FF000000"/>
        <rFont val="Calibri"/>
      </rPr>
      <t>/etc/cron.daily</t>
    </r>
    <r>
      <rPr>
        <sz val="11"/>
        <color rgb="FF000000"/>
        <rFont val="Calibri"/>
      </rPr>
      <t xml:space="preserve"> :</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</si>
  <si>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</si>
  <si>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/etc/cron.daily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</si>
  <si>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5.1.5</t>
  </si>
  <si>
    <r>
      <rPr>
        <sz val="11"/>
        <rFont val="Calibri"/>
      </rPr>
      <t>Ensure permissions on /etc/cron.weekly are configured</t>
    </r>
  </si>
  <si>
    <r>
      <rPr>
        <sz val="11"/>
        <color rgb="FF000000"/>
        <rFont val="Calibri"/>
      </rPr>
      <t xml:space="preserve">Run the following commands to set ownership and permissions on </t>
    </r>
    <r>
      <rPr>
        <b/>
        <sz val="11"/>
        <color rgb="FF000000"/>
        <rFont val="Calibri"/>
      </rPr>
      <t>/etc/cron.weekly</t>
    </r>
    <r>
      <rPr>
        <sz val="11"/>
        <color rgb="FF000000"/>
        <rFont val="Calibri"/>
      </rPr>
      <t xml:space="preserve"> :</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</si>
  <si>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</si>
  <si>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/etc/cron.weekly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</si>
  <si>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5.1.6</t>
  </si>
  <si>
    <r>
      <rPr>
        <sz val="11"/>
        <rFont val="Calibri"/>
      </rPr>
      <t>Ensure permissions on /etc/cron.monthly are configured</t>
    </r>
  </si>
  <si>
    <r>
      <rPr>
        <sz val="11"/>
        <color rgb="FF000000"/>
        <rFont val="Calibri"/>
      </rPr>
      <t xml:space="preserve">Run the following commands to set ownership and permissions on </t>
    </r>
    <r>
      <rPr>
        <b/>
        <sz val="11"/>
        <color rgb="FF000000"/>
        <rFont val="Calibri"/>
      </rPr>
      <t>/etc/cron.monthly</t>
    </r>
    <r>
      <rPr>
        <sz val="11"/>
        <color rgb="FF000000"/>
        <rFont val="Calibri"/>
      </rPr>
      <t xml:space="preserve"> :</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</si>
  <si>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</si>
  <si>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/etc/cron.monthly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</si>
  <si>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5.1.7</t>
  </si>
  <si>
    <r>
      <rPr>
        <sz val="11"/>
        <rFont val="Calibri"/>
      </rPr>
      <t>Ensure permissions on /etc/cron.d are configured</t>
    </r>
  </si>
  <si>
    <r>
      <rPr>
        <sz val="11"/>
        <color rgb="FF000000"/>
        <rFont val="Calibri"/>
      </rPr>
      <t xml:space="preserve">Run the following commands to set ownership and permissions on </t>
    </r>
    <r>
      <rPr>
        <b/>
        <sz val="11"/>
        <color rgb="FF000000"/>
        <rFont val="Calibri"/>
      </rPr>
      <t>/etc/cron.d</t>
    </r>
    <r>
      <rPr>
        <sz val="11"/>
        <color rgb="FF000000"/>
        <rFont val="Calibri"/>
      </rPr>
      <t xml:space="preserve"> :</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</si>
  <si>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</si>
  <si>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/etc/cron.d</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</si>
  <si>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5.1.8</t>
  </si>
  <si>
    <r>
      <rPr>
        <sz val="11"/>
        <rFont val="Calibri"/>
      </rPr>
      <t>Ensure cron is restricted to authorized users</t>
    </r>
  </si>
  <si>
    <r>
      <rPr>
        <sz val="11"/>
        <color rgb="FF000000"/>
        <rFont val="Calibri"/>
      </rPr>
      <t xml:space="preserve">Run the following script to remove </t>
    </r>
    <r>
      <rPr>
        <b/>
        <sz val="11"/>
        <color rgb="FF000000"/>
        <rFont val="Calibri"/>
      </rPr>
      <t>/etc/cron.deny</t>
    </r>
    <r>
      <rPr>
        <sz val="11"/>
        <color rgb="FF000000"/>
        <rFont val="Calibri"/>
      </rPr>
      <t xml:space="preserve">, create </t>
    </r>
    <r>
      <rPr>
        <b/>
        <sz val="11"/>
        <color rgb="FF000000"/>
        <rFont val="Calibri"/>
      </rPr>
      <t>/etc/cron.allow</t>
    </r>
    <r>
      <rPr>
        <sz val="11"/>
        <color rgb="FF000000"/>
        <rFont val="Calibri"/>
      </rPr>
      <t xml:space="preserve">, and set the file mode on </t>
    </r>
    <r>
      <rPr>
        <b/>
        <sz val="11"/>
        <color rgb="FF000000"/>
        <rFont val="Calibri"/>
      </rPr>
      <t>/etc/cron.allow</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rpm -q cronie &gt;/dev/null; then</t>
    </r>
    <r>
      <rPr>
        <sz val="11"/>
        <color rgb="FF006096"/>
        <rFont val="Roboto Condensed"/>
      </rPr>
      <t xml:space="preserve">
</t>
    </r>
    <r>
      <rPr>
        <sz val="11"/>
        <color rgb="FF006096"/>
        <rFont val="Roboto Condensed"/>
      </rPr>
      <t xml:space="preserve">      [ -e /etc/cron.deny ] &amp;&amp; rm -f /etc/cron.deny</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g-wx,o-rwx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"cron is not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</si>
  <si>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
    </r>
    <r>
      <rPr>
        <b/>
        <sz val="11"/>
        <color rgb="FF000000"/>
        <rFont val="Calibri"/>
      </rPr>
      <t>cron</t>
    </r>
    <r>
      <rPr>
        <sz val="11"/>
        <color rgb="FF000000"/>
        <rFont val="Calibri"/>
      </rPr>
      <t xml:space="preserve"> is installed in the system, configure </t>
    </r>
    <r>
      <rPr>
        <b/>
        <sz val="11"/>
        <color rgb="FF000000"/>
        <rFont val="Calibri"/>
      </rPr>
      <t>/etc/cron.allow</t>
    </r>
    <r>
      <rPr>
        <sz val="11"/>
        <color rgb="FF000000"/>
        <rFont val="Calibri"/>
      </rPr>
      <t xml:space="preserve"> to allow specific users to use these services. If </t>
    </r>
    <r>
      <rPr>
        <b/>
        <sz val="11"/>
        <color rgb="FF000000"/>
        <rFont val="Calibri"/>
      </rPr>
      <t>/etc/cron.allow</t>
    </r>
    <r>
      <rPr>
        <sz val="11"/>
        <color rgb="FF000000"/>
        <rFont val="Calibri"/>
      </rPr>
      <t xml:space="preserve"> does not exist, then </t>
    </r>
    <r>
      <rPr>
        <b/>
        <sz val="11"/>
        <color rgb="FF000000"/>
        <rFont val="Calibri"/>
      </rPr>
      <t>/etc/cron.deny</t>
    </r>
    <r>
      <rPr>
        <sz val="11"/>
        <color rgb="FF000000"/>
        <rFont val="Calibri"/>
      </rPr>
      <t xml:space="preserve"> is checked. Any user not specifically defined in those files is allowed to use cron. If both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exist, or only </t>
    </r>
    <r>
      <rPr>
        <b/>
        <sz val="11"/>
        <color rgb="FF000000"/>
        <rFont val="Calibri"/>
      </rPr>
      <t>/etc/cron.allow</t>
    </r>
    <r>
      <rPr>
        <sz val="11"/>
        <color rgb="FF000000"/>
        <rFont val="Calibri"/>
      </rPr>
      <t xml:space="preserve"> exists, only users in </t>
    </r>
    <r>
      <rPr>
        <b/>
        <sz val="11"/>
        <color rgb="FF000000"/>
        <rFont val="Calibri"/>
      </rPr>
      <t>/etc/cron.allow</t>
    </r>
    <r>
      <rPr>
        <sz val="11"/>
        <color rgb="FF000000"/>
        <rFont val="Calibri"/>
      </rPr>
      <t xml:space="preserve"> are allowed to use cron.</t>
    </r>
    <r>
      <rPr>
        <sz val="11"/>
        <color rgb="FF000000"/>
        <rFont val="Calibri"/>
      </rPr>
      <t xml:space="preserve">
</t>
    </r>
    <r>
      <rPr>
        <b/>
        <sz val="11"/>
        <color rgb="FF000000"/>
        <rFont val="Calibri"/>
      </rPr>
      <t>Note:</t>
    </r>
    <r>
      <rPr>
        <sz val="11"/>
        <color rgb="FF000000"/>
        <rFont val="Calibri"/>
      </rPr>
      <t xml:space="preserve"> Even though a given user is not listed in </t>
    </r>
    <r>
      <rPr>
        <b/>
        <sz val="11"/>
        <color rgb="FF000000"/>
        <rFont val="Calibri"/>
      </rPr>
      <t>cron.allow</t>
    </r>
    <r>
      <rPr>
        <sz val="11"/>
        <color rgb="FF000000"/>
        <rFont val="Calibri"/>
      </rPr>
      <t xml:space="preserve">, cron jobs can still be run as that user. The </t>
    </r>
    <r>
      <rPr>
        <b/>
        <sz val="11"/>
        <color rgb="FF000000"/>
        <rFont val="Calibri"/>
      </rPr>
      <t>cron.allow</t>
    </r>
    <r>
      <rPr>
        <sz val="11"/>
        <color rgb="FF000000"/>
        <rFont val="Calibri"/>
      </rPr>
      <t xml:space="preserve"> file only controls administrative access to the crontab command for scheduling and modifying cron jobs.</t>
    </r>
  </si>
  <si>
    <r>
      <rPr>
        <sz val="11"/>
        <color rgb="FF000000"/>
        <rFont val="Calibri"/>
      </rPr>
      <t xml:space="preserve">Run the following command to verify </t>
    </r>
    <r>
      <rPr>
        <b/>
        <sz val="11"/>
        <color rgb="FF000000"/>
        <rFont val="Calibri"/>
      </rPr>
      <t>/etc/cron.allow</t>
    </r>
    <r>
      <rPr>
        <sz val="11"/>
        <color rgb="FF000000"/>
        <rFont val="Calibri"/>
      </rPr>
      <t xml:space="preserve"> exists, is mode </t>
    </r>
    <r>
      <rPr>
        <b/>
        <sz val="11"/>
        <color rgb="FF000000"/>
        <rFont val="Calibri"/>
      </rPr>
      <t>0640</t>
    </r>
    <r>
      <rPr>
        <sz val="11"/>
        <color rgb="FF000000"/>
        <rFont val="Calibri"/>
      </rPr>
      <t xml:space="preserve"> or more restrictive, is owned by </t>
    </r>
    <r>
      <rPr>
        <b/>
        <sz val="11"/>
        <color rgb="FF000000"/>
        <rFont val="Calibri"/>
      </rPr>
      <t>root</t>
    </r>
    <r>
      <rPr>
        <sz val="11"/>
        <color rgb="FF000000"/>
        <rFont val="Calibri"/>
      </rPr>
      <t xml:space="preserve">,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stat -Lc 'File: (%n) Access: (%#a/%A) Uid: ( %u/ %U) Gid: ( %g/ %G)' /etc/cron.allow</t>
    </r>
    <r>
      <rPr>
        <sz val="11"/>
        <color rgb="FF006096"/>
        <rFont val="Roboto Condensed"/>
      </rPr>
      <t xml:space="preserve">
</t>
    </r>
    <r>
      <rPr>
        <sz val="11"/>
        <color rgb="FF006096"/>
        <rFont val="Roboto Condensed"/>
      </rPr>
      <t>File: (/etc/cron.allow) Access: (0640/-rw-r-----) Uid: ( 0/ root) Gid: ( 0/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/etc/cron.deny</t>
    </r>
    <r>
      <rPr>
        <sz val="11"/>
        <color rgb="FF000000"/>
        <rFont val="Calibri"/>
      </rPr>
      <t xml:space="preserve"> doesn't exist, or: is mode </t>
    </r>
    <r>
      <rPr>
        <b/>
        <sz val="11"/>
        <color rgb="FF000000"/>
        <rFont val="Calibri"/>
      </rPr>
      <t>0640</t>
    </r>
    <r>
      <rPr>
        <sz val="11"/>
        <color rgb="FF000000"/>
        <rFont val="Calibri"/>
      </rPr>
      <t xml:space="preserve"> or more restrictive, is owned by </t>
    </r>
    <r>
      <rPr>
        <b/>
        <sz val="11"/>
        <color rgb="FF000000"/>
        <rFont val="Calibri"/>
      </rPr>
      <t>root</t>
    </r>
    <r>
      <rPr>
        <sz val="11"/>
        <color rgb="FF000000"/>
        <rFont val="Calibri"/>
      </rPr>
      <t xml:space="preserve">,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stat -Lc 'File: (%n) Access: (%#a/%A) Uid: ( %u/ %U) Gid: ( %g/ %G)' /etc/cron.deny</t>
    </r>
    <r>
      <rPr>
        <sz val="11"/>
        <color rgb="FF006096"/>
        <rFont val="Roboto Condensed"/>
      </rPr>
      <t xml:space="preserve">
</t>
    </r>
    <r>
      <rPr>
        <sz val="11"/>
        <color rgb="FF006096"/>
        <rFont val="Roboto Condensed"/>
      </rPr>
      <t>stat: cannot stat '/etc/cron.deny': No such file or directory</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File: (/etc/cron.deny) Access: (0640/-rw-r-----) Uid: ( 0/ root) Gid: ( 0/ root)</t>
    </r>
    <r>
      <rPr>
        <sz val="11"/>
        <color rgb="FF006096"/>
        <rFont val="Roboto Condensed"/>
      </rPr>
      <t xml:space="preserve">
</t>
    </r>
  </si>
  <si>
    <t>5.1.9</t>
  </si>
  <si>
    <r>
      <rPr>
        <sz val="11"/>
        <rFont val="Calibri"/>
      </rPr>
      <t>Ensure at is restricted to authorized users</t>
    </r>
  </si>
  <si>
    <r>
      <rPr>
        <sz val="11"/>
        <color rgb="FF000000"/>
        <rFont val="Calibri"/>
      </rPr>
      <t xml:space="preserve">Run the following script to remove </t>
    </r>
    <r>
      <rPr>
        <b/>
        <sz val="11"/>
        <color rgb="FF000000"/>
        <rFont val="Calibri"/>
      </rPr>
      <t>/etc/at.deny</t>
    </r>
    <r>
      <rPr>
        <sz val="11"/>
        <color rgb="FF000000"/>
        <rFont val="Calibri"/>
      </rPr>
      <t xml:space="preserve">, create </t>
    </r>
    <r>
      <rPr>
        <b/>
        <sz val="11"/>
        <color rgb="FF000000"/>
        <rFont val="Calibri"/>
      </rPr>
      <t>/etc/at.allow</t>
    </r>
    <r>
      <rPr>
        <sz val="11"/>
        <color rgb="FF000000"/>
        <rFont val="Calibri"/>
      </rPr>
      <t xml:space="preserve">, and set the file mode for </t>
    </r>
    <r>
      <rPr>
        <b/>
        <sz val="11"/>
        <color rgb="FF000000"/>
        <rFont val="Calibri"/>
      </rPr>
      <t>/etc/at.allow</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rpm -q at &gt;/dev/null; then</t>
    </r>
    <r>
      <rPr>
        <sz val="11"/>
        <color rgb="FF006096"/>
        <rFont val="Roboto Condensed"/>
      </rPr>
      <t xml:space="preserve">
</t>
    </r>
    <r>
      <rPr>
        <sz val="11"/>
        <color rgb="FF006096"/>
        <rFont val="Roboto Condensed"/>
      </rPr>
      <t xml:space="preserve">      [ -e /etc/at.deny ] &amp;&amp; rm -f /etc/at.deny</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root:root /etc/at.allow</t>
    </r>
    <r>
      <rPr>
        <sz val="11"/>
        <color rgb="FF006096"/>
        <rFont val="Roboto Condensed"/>
      </rPr>
      <t xml:space="preserve">
</t>
    </r>
    <r>
      <rPr>
        <sz val="11"/>
        <color rgb="FF006096"/>
        <rFont val="Roboto Condensed"/>
      </rPr>
      <t xml:space="preserve">      chmod u-x,go-rwx /etc/at.allow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"at is not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Run the following command to remove </t>
    </r>
    <r>
      <rPr>
        <b/>
        <sz val="11"/>
        <color rgb="FF000000"/>
        <rFont val="Calibri"/>
      </rPr>
      <t>at</t>
    </r>
    <r>
      <rPr>
        <sz val="11"/>
        <color rgb="FF000000"/>
        <rFont val="Calibri"/>
      </rPr>
      <t>:</t>
    </r>
    <r>
      <rPr>
        <sz val="11"/>
        <color rgb="FF000000"/>
        <rFont val="Calibri"/>
      </rPr>
      <t xml:space="preserve">
</t>
    </r>
    <r>
      <rPr>
        <sz val="11"/>
        <color rgb="FF006096"/>
        <rFont val="Roboto Condensed"/>
      </rPr>
      <t># dnf remove at</t>
    </r>
    <r>
      <rPr>
        <sz val="11"/>
        <color rgb="FF006096"/>
        <rFont val="Roboto Condensed"/>
      </rPr>
      <t xml:space="preserve">
</t>
    </r>
  </si>
  <si>
    <r>
      <rPr>
        <sz val="11"/>
        <color rgb="FF000000"/>
        <rFont val="Calibri"/>
      </rPr>
      <t xml:space="preserve">If </t>
    </r>
    <r>
      <rPr>
        <b/>
        <sz val="11"/>
        <color rgb="FF000000"/>
        <rFont val="Calibri"/>
      </rPr>
      <t>at</t>
    </r>
    <r>
      <rPr>
        <sz val="11"/>
        <color rgb="FF000000"/>
        <rFont val="Calibri"/>
      </rPr>
      <t xml:space="preserve"> is installed in the system, configure </t>
    </r>
    <r>
      <rPr>
        <b/>
        <sz val="11"/>
        <color rgb="FF000000"/>
        <rFont val="Calibri"/>
      </rPr>
      <t>/etc/at.allow</t>
    </r>
    <r>
      <rPr>
        <sz val="11"/>
        <color rgb="FF000000"/>
        <rFont val="Calibri"/>
      </rPr>
      <t xml:space="preserve"> to allow specific users to use these services. If </t>
    </r>
    <r>
      <rPr>
        <b/>
        <sz val="11"/>
        <color rgb="FF000000"/>
        <rFont val="Calibri"/>
      </rPr>
      <t>/etc/at.allow</t>
    </r>
    <r>
      <rPr>
        <sz val="11"/>
        <color rgb="FF000000"/>
        <rFont val="Calibri"/>
      </rPr>
      <t xml:space="preserve"> does not exist, then </t>
    </r>
    <r>
      <rPr>
        <b/>
        <sz val="11"/>
        <color rgb="FF000000"/>
        <rFont val="Calibri"/>
      </rPr>
      <t>/etc/at.deny</t>
    </r>
    <r>
      <rPr>
        <sz val="11"/>
        <color rgb="FF000000"/>
        <rFont val="Calibri"/>
      </rPr>
      <t xml:space="preserve"> is checked. Any user not specifically defined in those files is allowed to use at. By removing the file, only users in </t>
    </r>
    <r>
      <rPr>
        <b/>
        <sz val="11"/>
        <color rgb="FF000000"/>
        <rFont val="Calibri"/>
      </rPr>
      <t>/etc/at.allow</t>
    </r>
    <r>
      <rPr>
        <sz val="11"/>
        <color rgb="FF000000"/>
        <rFont val="Calibri"/>
      </rPr>
      <t xml:space="preserve"> are allowed to use at.</t>
    </r>
    <r>
      <rPr>
        <sz val="11"/>
        <color rgb="FF000000"/>
        <rFont val="Calibri"/>
      </rPr>
      <t xml:space="preserve">
</t>
    </r>
    <r>
      <rPr>
        <b/>
        <sz val="11"/>
        <color rgb="FF000000"/>
        <rFont val="Calibri"/>
      </rPr>
      <t>Note:</t>
    </r>
    <r>
      <rPr>
        <sz val="11"/>
        <color rgb="FF000000"/>
        <rFont val="Calibri"/>
      </rPr>
      <t xml:space="preserve"> Even though a given user is not listed in </t>
    </r>
    <r>
      <rPr>
        <b/>
        <sz val="11"/>
        <color rgb="FF000000"/>
        <rFont val="Calibri"/>
      </rPr>
      <t>at.allow</t>
    </r>
    <r>
      <rPr>
        <sz val="11"/>
        <color rgb="FF000000"/>
        <rFont val="Calibri"/>
      </rPr>
      <t xml:space="preserve">, at jobs can still be run as that user. The </t>
    </r>
    <r>
      <rPr>
        <b/>
        <sz val="11"/>
        <color rgb="FF000000"/>
        <rFont val="Calibri"/>
      </rPr>
      <t>at.allow</t>
    </r>
    <r>
      <rPr>
        <sz val="11"/>
        <color rgb="FF000000"/>
        <rFont val="Calibri"/>
      </rPr>
      <t xml:space="preserve"> file only controls administrative access to the at command for scheduling and modifying at jobs.</t>
    </r>
  </si>
  <si>
    <r>
      <rPr>
        <sz val="11"/>
        <color rgb="FF000000"/>
        <rFont val="Calibri"/>
      </rPr>
      <t>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rpm -q at &gt;/dev/null; then</t>
    </r>
    <r>
      <rPr>
        <sz val="11"/>
        <color rgb="FF006096"/>
        <rFont val="Roboto Condensed"/>
      </rPr>
      <t xml:space="preserve">
</t>
    </r>
    <r>
      <rPr>
        <sz val="11"/>
        <color rgb="FF006096"/>
        <rFont val="Roboto Condensed"/>
      </rPr>
      <t xml:space="preserve">      [ -e /etc/at.deny ] &amp;&amp; echo "Fail: at.deny exists"</t>
    </r>
    <r>
      <rPr>
        <sz val="11"/>
        <color rgb="FF006096"/>
        <rFont val="Roboto Condensed"/>
      </rPr>
      <t xml:space="preserve">
</t>
    </r>
    <r>
      <rPr>
        <sz val="11"/>
        <color rgb="FF006096"/>
        <rFont val="Roboto Condensed"/>
      </rPr>
      <t xml:space="preserve">      if [ ! -e /etc/at.allow ]; then </t>
    </r>
    <r>
      <rPr>
        <sz val="11"/>
        <color rgb="FF006096"/>
        <rFont val="Roboto Condensed"/>
      </rPr>
      <t xml:space="preserve">
</t>
    </r>
    <r>
      <rPr>
        <sz val="11"/>
        <color rgb="FF006096"/>
        <rFont val="Roboto Condensed"/>
      </rPr>
      <t xml:space="preserve">         echo "Fail: at.allow doesn't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stat -Lc "%a" /etc/at.allow | grep -Eq "[0,2,4,6]00" &amp;&amp; echo "Fail: at.allow mode too permissive"</t>
    </r>
    <r>
      <rPr>
        <sz val="11"/>
        <color rgb="FF006096"/>
        <rFont val="Roboto Condensed"/>
      </rPr>
      <t xml:space="preserve">
</t>
    </r>
    <r>
      <rPr>
        <sz val="11"/>
        <color rgb="FF006096"/>
        <rFont val="Roboto Condensed"/>
      </rPr>
      <t xml:space="preserve">         ! stat -Lc "%u:%g" /etc/at.allow | grep -Eq "^0:0$" &amp;&amp; echo "Fail: at.allow owner and/or group not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-e /etc/at.deny ] &amp;&amp; [ -e /etc/at.allow ] &amp;&amp; stat -Lc "%a" /etc/at.allow | grep -Eq "[0,2,4,6]00" \</t>
    </r>
    <r>
      <rPr>
        <sz val="11"/>
        <color rgb="FF006096"/>
        <rFont val="Roboto Condensed"/>
      </rPr>
      <t xml:space="preserve">
</t>
    </r>
    <r>
      <rPr>
        <sz val="11"/>
        <color rgb="FF006096"/>
        <rFont val="Roboto Condensed"/>
      </rPr>
      <t xml:space="preserve">         &amp;&amp; stat -Lc "%u:%g" /etc/at.allow | grep -Eq "^0:0$"; then</t>
    </r>
    <r>
      <rPr>
        <sz val="11"/>
        <color rgb="FF006096"/>
        <rFont val="Roboto Condensed"/>
      </rPr>
      <t xml:space="preserve">
</t>
    </r>
    <r>
      <rPr>
        <sz val="11"/>
        <color rgb="FF006096"/>
        <rFont val="Roboto Condensed"/>
      </rPr>
      <t xml:space="preserve">         echo "Pass"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"Pass: at is not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of the script includes </t>
    </r>
    <r>
      <rPr>
        <b/>
        <sz val="11"/>
        <color rgb="FF000000"/>
        <rFont val="Calibri"/>
      </rPr>
      <t>Pass</t>
    </r>
  </si>
  <si>
    <t>Configure SSH Server</t>
  </si>
  <si>
    <t>5.2.1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</si>
  <si>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</si>
  <si>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</si>
  <si>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</si>
  <si>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unset a_sshdfiles &amp;&amp; a_sshdfiles=()</t>
    </r>
    <r>
      <rPr>
        <sz val="11"/>
        <color rgb="FF006096"/>
        <rFont val="Roboto Condensed"/>
      </rPr>
      <t xml:space="preserve">
</t>
    </r>
    <r>
      <rPr>
        <sz val="11"/>
        <color rgb="FF006096"/>
        <rFont val="Roboto Condensed"/>
      </rPr>
      <t xml:space="preserve">   [ -e "/etc/ssh/sshd_config" ] &amp;&amp; a_sshdfiles+=("$(stat -Lc '%n^%#a^%U^%G'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a_sshdfiles+=("$(stat -Lc '%n^%#a^%U^%G' "$l_file")")</t>
    </r>
    <r>
      <rPr>
        <sz val="11"/>
        <color rgb="FF006096"/>
        <rFont val="Roboto Condensed"/>
      </rPr>
      <t xml:space="preserve">
</t>
    </r>
    <r>
      <rPr>
        <sz val="11"/>
        <color rgb="FF006096"/>
        <rFont val="Roboto Condensed"/>
      </rPr>
      <t xml:space="preserve">   done &lt; &lt;(find /etc/ssh/sshd_config.d -type f  \( -perm /077 -o ! -user root -o ! -group root \) -print0)</t>
    </r>
    <r>
      <rPr>
        <sz val="11"/>
        <color rgb="FF006096"/>
        <rFont val="Roboto Condensed"/>
      </rPr>
      <t xml:space="preserve">
</t>
    </r>
    <r>
      <rPr>
        <sz val="11"/>
        <color rgb="FF006096"/>
        <rFont val="Roboto Condensed"/>
      </rPr>
      <t xml:space="preserve">   if (( ${#a_sshdfiles[@]} != 0 )); then</t>
    </r>
    <r>
      <rPr>
        <sz val="11"/>
        <color rgb="FF006096"/>
        <rFont val="Roboto Condensed"/>
      </rPr>
      <t xml:space="preserve">
</t>
    </r>
    <r>
      <rPr>
        <sz val="11"/>
        <color rgb="FF006096"/>
        <rFont val="Roboto Condensed"/>
      </rPr>
      <t xml:space="preserve">      perm_mask='0177'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while IFS="^" read -r l_file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"${a_sshdfiles[@]}")"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a_sshdfiles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</si>
  <si>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5.2.2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</si>
  <si>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</si>
  <si>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l_skgn="ssh_keys" # Group designated to own openSSH keys</t>
    </r>
    <r>
      <rPr>
        <sz val="11"/>
        <color rgb="FF006096"/>
        <rFont val="Roboto Condensed"/>
      </rPr>
      <t xml:space="preserve">
</t>
    </r>
    <r>
      <rPr>
        <sz val="11"/>
        <color rgb="FF006096"/>
        <rFont val="Roboto Condensed"/>
      </rPr>
      <t xml:space="preserve">   l_skgid="$(awk -F: '($1 == "'"$l_skgn"'"){print $3}' /etc/group)" # Get gid of group</t>
    </r>
    <r>
      <rPr>
        <sz val="11"/>
        <color rgb="FF006096"/>
        <rFont val="Roboto Condensed"/>
      </rPr>
      <t xml:space="preserve">
</t>
    </r>
    <r>
      <rPr>
        <sz val="11"/>
        <color rgb="FF006096"/>
        <rFont val="Roboto Condensed"/>
      </rPr>
      <t xml:space="preserve">   if [ -n "$l_skgid" ]; then</t>
    </r>
    <r>
      <rPr>
        <sz val="11"/>
        <color rgb="FF006096"/>
        <rFont val="Roboto Condensed"/>
      </rPr>
      <t xml:space="preserve">
</t>
    </r>
    <r>
      <rPr>
        <sz val="11"/>
        <color rgb="FF006096"/>
        <rFont val="Roboto Condensed"/>
      </rPr>
      <t xml:space="preserve">      l_agroup="(root|$l_skgn)" &amp;&amp; l_sgroup="$l_skgn" &amp;&amp; l_mfix="u-x,g-wx,o-rwx"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l_agroup="root" &amp;&amp; l_sgroup="root" &amp;&amp; l_mfix="u-x,go-rwx"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a_skarr &amp;&amp; a_skarr=() # Clear and initialize array</t>
    </r>
    <r>
      <rPr>
        <sz val="11"/>
        <color rgb="FF006096"/>
        <rFont val="Roboto Condensed"/>
      </rPr>
      <t xml:space="preserve">
</t>
    </r>
    <r>
      <rPr>
        <sz val="11"/>
        <color rgb="FF006096"/>
        <rFont val="Roboto Condensed"/>
      </rPr>
      <t xml:space="preserve">   while IFS= read -r -d $'\0' l_file; do # Loop to populate array</t>
    </r>
    <r>
      <rPr>
        <sz val="11"/>
        <color rgb="FF006096"/>
        <rFont val="Roboto Condensed"/>
      </rPr>
      <t xml:space="preserve">
</t>
    </r>
    <r>
      <rPr>
        <sz val="11"/>
        <color rgb="FF006096"/>
        <rFont val="Roboto Condensed"/>
      </rPr>
      <t xml:space="preserve">      if grep -Pq ':\h+OpenSSH\h+private\h+key\b' &lt;&lt;&lt; "$(file "$l_file")"; then</t>
    </r>
    <r>
      <rPr>
        <sz val="11"/>
        <color rgb="FF006096"/>
        <rFont val="Roboto Condensed"/>
      </rPr>
      <t xml:space="preserve">
</t>
    </r>
    <r>
      <rPr>
        <sz val="11"/>
        <color rgb="FF006096"/>
        <rFont val="Roboto Condensed"/>
      </rPr>
      <t xml:space="preserve">         a_skarr+=("$(stat -Lc '%n^%#a^%U^%G^%g'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t>
    </r>
    <r>
      <rPr>
        <sz val="11"/>
        <color rgb="FF006096"/>
        <rFont val="Roboto Condensed"/>
      </rPr>
      <t xml:space="preserve">
</t>
    </r>
    <r>
      <rPr>
        <sz val="11"/>
        <color rgb="FF006096"/>
        <rFont val="Roboto Condensed"/>
      </rPr>
      <t xml:space="preserve">   while IFS="^" read -r l_file l_mode l_owner l_group l_gid;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"$l_gid" = "$l_skgid"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l_out2="$l_out2\n  - Mode: \"$l_mode\" should be mode: \"$l_maxperm\" or more restrictive\n   - Revoking excess permissions"</t>
    </r>
    <r>
      <rPr>
        <sz val="11"/>
        <color rgb="FF006096"/>
        <rFont val="Roboto Condensed"/>
      </rPr>
      <t xml:space="preserve">
</t>
    </r>
    <r>
      <rPr>
        <sz val="11"/>
        <color rgb="FF006096"/>
        <rFont val="Roboto Condensed"/>
      </rPr>
      <t xml:space="preserve">         chmod "$l_mfix"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"$l_owner" != "root" ]; then</t>
    </r>
    <r>
      <rPr>
        <sz val="11"/>
        <color rgb="FF006096"/>
        <rFont val="Roboto Condensed"/>
      </rPr>
      <t xml:space="preserve">
</t>
    </r>
    <r>
      <rPr>
        <sz val="11"/>
        <color rgb="FF006096"/>
        <rFont val="Roboto Condensed"/>
      </rPr>
      <t xml:space="preserve">         l_out2="$l_out2\n  - Owned by: \"$l_owner\"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l_out2="$l_out2\n  - Owned by group \"$l_group\" should be group owned by: \"${l_agroup//|/ or }\"\n   - Changing group ownership to \"$l_sgroup\""</t>
    </r>
    <r>
      <rPr>
        <sz val="11"/>
        <color rgb="FF006096"/>
        <rFont val="Roboto Condensed"/>
      </rPr>
      <t xml:space="preserve">
</t>
    </r>
    <r>
      <rPr>
        <sz val="11"/>
        <color rgb="FF006096"/>
        <rFont val="Roboto Condensed"/>
      </rPr>
      <t xml:space="preserve">         chgrp "$l_sgroup"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"$l_out2" ] &amp;&amp; l_output2="$l_output2\n - File: \"$l_file\"$l_out2"</t>
    </r>
    <r>
      <rPr>
        <sz val="11"/>
        <color rgb="FF006096"/>
        <rFont val="Roboto Condensed"/>
      </rPr>
      <t xml:space="preserve">
</t>
    </r>
    <r>
      <rPr>
        <sz val="11"/>
        <color rgb="FF006096"/>
        <rFont val="Roboto Condensed"/>
      </rPr>
      <t xml:space="preserve">   done &lt;&lt;&lt; "$(printf '%s\n' "${a_skarr[@]}")"</t>
    </r>
    <r>
      <rPr>
        <sz val="11"/>
        <color rgb="FF006096"/>
        <rFont val="Roboto Condensed"/>
      </rPr>
      <t xml:space="preserve">
</t>
    </r>
    <r>
      <rPr>
        <sz val="11"/>
        <color rgb="FF006096"/>
        <rFont val="Roboto Condensed"/>
      </rPr>
      <t xml:space="preserve">   unset a_skarr</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</si>
  <si>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</si>
  <si>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mode 0600 or more restrictive, owned be the root user, and owned by the group root or group designated to own openSSH private keys: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l_skgn="ssh_keys" # Group designated to own openSSH keys</t>
    </r>
    <r>
      <rPr>
        <sz val="11"/>
        <color rgb="FF006096"/>
        <rFont val="Roboto Condensed"/>
      </rPr>
      <t xml:space="preserve">
</t>
    </r>
    <r>
      <rPr>
        <sz val="11"/>
        <color rgb="FF006096"/>
        <rFont val="Roboto Condensed"/>
      </rPr>
      <t xml:space="preserve">   l_skgid="$(awk -F: '($1 == "'"$l_skgn"'"){print $3}' /etc/group)" # Get gid of group</t>
    </r>
    <r>
      <rPr>
        <sz val="11"/>
        <color rgb="FF006096"/>
        <rFont val="Roboto Condensed"/>
      </rPr>
      <t xml:space="preserve">
</t>
    </r>
    <r>
      <rPr>
        <sz val="11"/>
        <color rgb="FF006096"/>
        <rFont val="Roboto Condensed"/>
      </rPr>
      <t xml:space="preserve">   [ -n "$l_skgid" ] &amp;&amp; l_agroup="(root|$l_skgn)" || l_agroup="root"</t>
    </r>
    <r>
      <rPr>
        <sz val="11"/>
        <color rgb="FF006096"/>
        <rFont val="Roboto Condensed"/>
      </rPr>
      <t xml:space="preserve">
</t>
    </r>
    <r>
      <rPr>
        <sz val="11"/>
        <color rgb="FF006096"/>
        <rFont val="Roboto Condensed"/>
      </rPr>
      <t xml:space="preserve">   unset a_skarr &amp;&amp; a_skarr=() # Clear and initialize array</t>
    </r>
    <r>
      <rPr>
        <sz val="11"/>
        <color rgb="FF006096"/>
        <rFont val="Roboto Condensed"/>
      </rPr>
      <t xml:space="preserve">
</t>
    </r>
    <r>
      <rPr>
        <sz val="11"/>
        <color rgb="FF006096"/>
        <rFont val="Roboto Condensed"/>
      </rPr>
      <t xml:space="preserve">   while IFS= read -r -d $'\0' l_file; do # Loop to populate array</t>
    </r>
    <r>
      <rPr>
        <sz val="11"/>
        <color rgb="FF006096"/>
        <rFont val="Roboto Condensed"/>
      </rPr>
      <t xml:space="preserve">
</t>
    </r>
    <r>
      <rPr>
        <sz val="11"/>
        <color rgb="FF006096"/>
        <rFont val="Roboto Condensed"/>
      </rPr>
      <t xml:space="preserve">      if grep -Pq ':\h+OpenSSH\h+private\h+key\b' &lt;&lt;&lt; "$(file "$l_file")"; then</t>
    </r>
    <r>
      <rPr>
        <sz val="11"/>
        <color rgb="FF006096"/>
        <rFont val="Roboto Condensed"/>
      </rPr>
      <t xml:space="preserve">
</t>
    </r>
    <r>
      <rPr>
        <sz val="11"/>
        <color rgb="FF006096"/>
        <rFont val="Roboto Condensed"/>
      </rPr>
      <t xml:space="preserve">         a_skarr+=("$(stat -Lc '%n^%#a^%U^%G^%g'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t>
    </r>
    <r>
      <rPr>
        <sz val="11"/>
        <color rgb="FF006096"/>
        <rFont val="Roboto Condensed"/>
      </rPr>
      <t xml:space="preserve">
</t>
    </r>
    <r>
      <rPr>
        <sz val="11"/>
        <color rgb="FF006096"/>
        <rFont val="Roboto Condensed"/>
      </rPr>
      <t xml:space="preserve">   while IFS="^" read -r l_file l_mode l_owner l_group l_gid; do</t>
    </r>
    <r>
      <rPr>
        <sz val="11"/>
        <color rgb="FF006096"/>
        <rFont val="Roboto Condensed"/>
      </rPr>
      <t xml:space="preserve">
</t>
    </r>
    <r>
      <rPr>
        <sz val="11"/>
        <color rgb="FF006096"/>
        <rFont val="Roboto Condensed"/>
      </rPr>
      <t xml:space="preserve">   echo "File: \"$l_file\" Mode: \"$l_mode\" Owner: \"$l_owner\" Group: \"$l_group\" GID: \"$l_gid\""</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"$l_gid" = "$l_skgid"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l_out2="$l_out2\n  -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"$l_owner" != "root" ]; then</t>
    </r>
    <r>
      <rPr>
        <sz val="11"/>
        <color rgb="FF006096"/>
        <rFont val="Roboto Condensed"/>
      </rPr>
      <t xml:space="preserve">
</t>
    </r>
    <r>
      <rPr>
        <sz val="11"/>
        <color rgb="FF006096"/>
        <rFont val="Roboto Condensed"/>
      </rPr>
      <t xml:space="preserve">         l_out2="$l_out2\n  - Owned by: \"$l_owner\"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l_out2="$l_out2\n  - Owned by group \"$l_group\"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($l_owner),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"${a_skarr[@]}")"</t>
    </r>
    <r>
      <rPr>
        <sz val="11"/>
        <color rgb="FF006096"/>
        <rFont val="Roboto Condensed"/>
      </rPr>
      <t xml:space="preserve">
</t>
    </r>
    <r>
      <rPr>
        <sz val="11"/>
        <color rgb="FF006096"/>
        <rFont val="Roboto Condensed"/>
      </rPr>
      <t xml:space="preserve">   unset a_skarr</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</si>
  <si>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5.2.3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</si>
  <si>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</si>
  <si>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l_pmask="0133"</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awk '{print}' &lt;&lt;&lt; "$(find -L /etc/ssh -xdev -type f -exec stat -Lc "%n %#a %U %G" {} +)" | (while read -r  l_file l_mode l_owner l_group; do</t>
    </r>
    <r>
      <rPr>
        <sz val="11"/>
        <color rgb="FF006096"/>
        <rFont val="Roboto Condensed"/>
      </rPr>
      <t xml:space="preserve">
</t>
    </r>
    <r>
      <rPr>
        <sz val="11"/>
        <color rgb="FF006096"/>
        <rFont val="Roboto Condensed"/>
      </rPr>
      <t xml:space="preserve">      if file "$l_file" | grep -Pq ':\h+OpenSSH\h+(\H+\h+)?public\h+key\b'; then</t>
    </r>
    <r>
      <rPr>
        <sz val="11"/>
        <color rgb="FF006096"/>
        <rFont val="Roboto Condensed"/>
      </rPr>
      <t xml:space="preserve">
</t>
    </r>
    <r>
      <rPr>
        <sz val="11"/>
        <color rgb="FF006096"/>
        <rFont val="Roboto Condensed"/>
      </rPr>
      <t xml:space="preserve">         echo -e " - Checking private key file: \"$l_file\""</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echo -e " - File: \"$l_file\" is mode \"$l_mode\" changing to mode: \"$l_maxperm\""</t>
    </r>
    <r>
      <rPr>
        <sz val="11"/>
        <color rgb="FF006096"/>
        <rFont val="Roboto Condensed"/>
      </rPr>
      <t xml:space="preserve">
</t>
    </r>
    <r>
      <rPr>
        <sz val="11"/>
        <color rgb="FF006096"/>
        <rFont val="Roboto Condensed"/>
      </rPr>
      <t xml:space="preserve">            chmod u-x,go-wx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"$l_owner" != "root" ]; then</t>
    </r>
    <r>
      <rPr>
        <sz val="11"/>
        <color rgb="FF006096"/>
        <rFont val="Roboto Condensed"/>
      </rPr>
      <t xml:space="preserve">
</t>
    </r>
    <r>
      <rPr>
        <sz val="11"/>
        <color rgb="FF006096"/>
        <rFont val="Roboto Condensed"/>
      </rPr>
      <t xml:space="preserve">            echo -e " - File: \"$l_file\" is owned by: \"$l_owner\" changing owner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echo -e " - File: \"$l_file\" is owned by group \"$l_group\" changing to group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</si>
  <si>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</si>
  <si>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Run the following script to verify SSH public host key files are mode 0644 or more restrictive, owned be the root user, and owned be the root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t>
    </r>
    <r>
      <rPr>
        <sz val="11"/>
        <color rgb="FF006096"/>
        <rFont val="Roboto Condensed"/>
      </rPr>
      <t xml:space="preserve">
</t>
    </r>
    <r>
      <rPr>
        <sz val="11"/>
        <color rgb="FF006096"/>
        <rFont val="Roboto Condensed"/>
      </rPr>
      <t xml:space="preserve">   awk '{print}' &lt;&lt;&lt; "$(find -L /etc/ssh -xdev -type f -exec stat -Lc "%n %#a %U %G" {} +)" | (while read -r  l_file l_mode l_owner l_group; do</t>
    </r>
    <r>
      <rPr>
        <sz val="11"/>
        <color rgb="FF006096"/>
        <rFont val="Roboto Condensed"/>
      </rPr>
      <t xml:space="preserve">
</t>
    </r>
    <r>
      <rPr>
        <sz val="11"/>
        <color rgb="FF006096"/>
        <rFont val="Roboto Condensed"/>
      </rPr>
      <t xml:space="preserve">      if file "$l_file" | grep -Pq ':\h+OpenSSH\h+(\H+\h+)?public\h+key\b'; then</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l_output2="$l_output2\n - Public key file: \"$l_file\" is mode \"$l_mode\" should be mode: \"$l_maxperm\" or more restrictive"</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l_output="$l_output\n - Public key file: \"$l_file\"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"$l_owner" != "root" ]; then</t>
    </r>
    <r>
      <rPr>
        <sz val="11"/>
        <color rgb="FF006096"/>
        <rFont val="Roboto Condensed"/>
      </rPr>
      <t xml:space="preserve">
</t>
    </r>
    <r>
      <rPr>
        <sz val="11"/>
        <color rgb="FF006096"/>
        <rFont val="Roboto Condensed"/>
      </rPr>
      <t xml:space="preserve">            l_output2="$l_output2\n - Public key file: \"$l_file\" is owned by: \"$l_owner\" should be owned by \"root\""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Public key file: \"$l_file\" is owned by: \"$l_owner\"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l_output2="$l_output2\n - Public key file: \"$l_file\" is owned by group \"$l_group\" should belong to group \"root\"\n"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Public key file: \"$l_file\" is owned by group \"$l_group\" should belong to group \"root\"\n"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</si>
  <si>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</si>
  <si>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5.2.4</t>
  </si>
  <si>
    <r>
      <rPr>
        <sz val="11"/>
        <rFont val="Calibri"/>
      </rPr>
      <t>Ensure SSH access is limited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</si>
  <si>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DenyUsers &lt;userlist&gt;</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Include location. If the </t>
    </r>
    <r>
      <rPr>
        <b/>
        <sz val="11"/>
        <color rgb="FF000000"/>
        <rFont val="Calibri"/>
      </rPr>
      <t>Include</t>
    </r>
    <r>
      <rPr>
        <sz val="11"/>
        <color rgb="FF000000"/>
        <rFont val="Calibri"/>
      </rPr>
      <t xml:space="preserve"> location is not the default, </t>
    </r>
    <r>
      <rPr>
        <b/>
        <sz val="11"/>
        <color rgb="FF000000"/>
        <rFont val="Calibri"/>
      </rPr>
      <t>/etc/ssh/sshd_config.d/*.conf</t>
    </r>
    <r>
      <rPr>
        <sz val="11"/>
        <color rgb="FF000000"/>
        <rFont val="Calibri"/>
      </rPr>
      <t xml:space="preserve">, the audit will need to be modified to account for the </t>
    </r>
    <r>
      <rPr>
        <b/>
        <sz val="11"/>
        <color rgb="FF000000"/>
        <rFont val="Calibri"/>
      </rPr>
      <t>Include</t>
    </r>
    <r>
      <rPr>
        <sz val="11"/>
        <color rgb="FF000000"/>
        <rFont val="Calibri"/>
      </rPr>
      <t xml:space="preserve"> location used.</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</si>
  <si>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</si>
  <si>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commands and verify the output:</t>
    </r>
    <r>
      <rPr>
        <sz val="11"/>
        <color rgb="FF000000"/>
        <rFont val="Calibri"/>
      </rPr>
      <t xml:space="preserve">
</t>
    </r>
    <r>
      <rPr>
        <sz val="11"/>
        <color rgb="FF006096"/>
        <rFont val="Roboto Condensed"/>
      </rPr>
      <t># sshd -T -C user=root -C host="$(hostname)" -C addr="$(grep $(hostname) /etc/hosts | awk '{print $1}')" | grep -Pi '^\h*(allow|deny)(users|groups)\h+\H+(\h+.*)?$'</t>
    </r>
    <r>
      <rPr>
        <sz val="11"/>
        <color rgb="FF006096"/>
        <rFont val="Roboto Condensed"/>
      </rPr>
      <t xml:space="preserve">
</t>
    </r>
    <r>
      <rPr>
        <sz val="11"/>
        <color rgb="FF006096"/>
        <rFont val="Roboto Condensed"/>
      </rPr>
      <t># grep -Pis '^\h*(allow|deny)(users|groups)\h+\H+(\h+.*)?$' /etc/ssh/sshd_config /etc/ssh/sshd_config.d/*.conf</t>
    </r>
    <r>
      <rPr>
        <sz val="11"/>
        <color rgb="FF006096"/>
        <rFont val="Roboto Condensed"/>
      </rPr>
      <t xml:space="preserve">
</t>
    </r>
    <r>
      <rPr>
        <sz val="11"/>
        <color rgb="FF000000"/>
        <rFont val="Calibri"/>
      </rPr>
      <t xml:space="preserve">
</t>
    </r>
    <r>
      <rPr>
        <sz val="11"/>
        <color rgb="FF000000"/>
        <rFont val="Calibri"/>
      </rPr>
      <t>Verify that the output of both commands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Include</t>
    </r>
    <r>
      <rPr>
        <sz val="11"/>
        <color rgb="FF000000"/>
        <rFont val="Calibri"/>
      </rPr>
      <t xml:space="preserve"> locations besides, or in addition to </t>
    </r>
    <r>
      <rPr>
        <b/>
        <sz val="11"/>
        <color rgb="FF000000"/>
        <rFont val="Calibri"/>
      </rPr>
      <t>/etc/ssh/sshd_config.d/*.conf</t>
    </r>
    <r>
      <rPr>
        <sz val="11"/>
        <color rgb="FF000000"/>
        <rFont val="Calibri"/>
      </rPr>
      <t xml:space="preserve"> and/or </t>
    </r>
    <r>
      <rPr>
        <b/>
        <sz val="11"/>
        <color rgb="FF000000"/>
        <rFont val="Calibri"/>
      </rPr>
      <t>Match</t>
    </r>
    <r>
      <rPr>
        <sz val="11"/>
        <color rgb="FF000000"/>
        <rFont val="Calibri"/>
      </rPr>
      <t xml:space="preserve"> set statements are used in your environment, those locations should be checked for the correct configuration as well.</t>
    </r>
  </si>
  <si>
    <r>
      <rPr>
        <sz val="11"/>
        <color rgb="FF000000"/>
        <rFont val="Calibri"/>
      </rPr>
      <t>None</t>
    </r>
  </si>
  <si>
    <t>5.2.5</t>
  </si>
  <si>
    <r>
      <rPr>
        <sz val="11"/>
        <rFont val="Calibri"/>
      </rPr>
      <t>Ensure SSH LogLevel is appropriate</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</si>
  <si>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</si>
  <si>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b/>
        <sz val="11"/>
        <color rgb="FF000000"/>
        <rFont val="Calibri"/>
      </rPr>
      <t>INFO</t>
    </r>
    <r>
      <rPr>
        <sz val="11"/>
        <color rgb="FF000000"/>
        <rFont val="Calibri"/>
      </rPr>
      <t xml:space="preserve"> level is the basic level that only records login activity of SSH users. In many situations, such as Incident Response, it is important to determine when a particular user was active on a system. The logout record can eliminate those users who disconnected, which helps narrow the field.</t>
    </r>
    <r>
      <rPr>
        <sz val="11"/>
        <color rgb="FF000000"/>
        <rFont val="Calibri"/>
      </rPr>
      <t xml:space="preserve">
</t>
    </r>
    <r>
      <rPr>
        <b/>
        <sz val="11"/>
        <color rgb="FF000000"/>
        <rFont val="Calibri"/>
      </rPr>
      <t>VERBOSE</t>
    </r>
    <r>
      <rPr>
        <sz val="11"/>
        <color rgb="FF000000"/>
        <rFont val="Calibri"/>
      </rPr>
      <t xml:space="preserve"> level specifies that login and logout activity as well as the key fingerprint for any SSH key used for login will be logged. This information is important for SSH key management, especially in legacy environments.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</si>
  <si>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-C user=root -C host="$(hostname)" -C addr="$(grep $(hostname) /etc/hosts | awk '{print $1}')" | grep loglevel</t>
    </r>
    <r>
      <rPr>
        <sz val="11"/>
        <color rgb="FF006096"/>
        <rFont val="Roboto Condensed"/>
      </rPr>
      <t xml:space="preserve">
</t>
    </r>
    <r>
      <rPr>
        <sz val="11"/>
        <color rgb="FF006096"/>
        <rFont val="Roboto Condensed"/>
      </rPr>
      <t>loglevel VERBOSE or loglevel INFO</t>
    </r>
    <r>
      <rPr>
        <sz val="11"/>
        <color rgb="FF006096"/>
        <rFont val="Roboto Condensed"/>
      </rPr>
      <t xml:space="preserve">
</t>
    </r>
    <r>
      <rPr>
        <sz val="11"/>
        <color rgb="FF000000"/>
        <rFont val="Calibri"/>
      </rPr>
      <t xml:space="preserve">
</t>
    </r>
    <r>
      <rPr>
        <sz val="11"/>
        <color rgb="FF000000"/>
        <rFont val="Calibri"/>
      </rPr>
      <t>Run the following command and verify the output matches:</t>
    </r>
    <r>
      <rPr>
        <sz val="11"/>
        <color rgb="FF000000"/>
        <rFont val="Calibri"/>
      </rPr>
      <t xml:space="preserve">
</t>
    </r>
    <r>
      <rPr>
        <sz val="11"/>
        <color rgb="FF006096"/>
        <rFont val="Roboto Condensed"/>
      </rPr>
      <t># grep -Pis '^\h*loglevel\h+' /etc/ssh/sshd_config /etc/ssh/sshd_config.d/*.conf | grep -Pvi '(VERBOSE|INFO)'</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Include</t>
    </r>
    <r>
      <rPr>
        <sz val="11"/>
        <color rgb="FF000000"/>
        <rFont val="Calibri"/>
      </rPr>
      <t xml:space="preserve"> locations besides, or in addition to </t>
    </r>
    <r>
      <rPr>
        <b/>
        <sz val="11"/>
        <color rgb="FF000000"/>
        <rFont val="Calibri"/>
      </rPr>
      <t>/etc/ssh/sshd_config.d/*.conf</t>
    </r>
    <r>
      <rPr>
        <sz val="11"/>
        <color rgb="FF000000"/>
        <rFont val="Calibri"/>
      </rPr>
      <t xml:space="preserve"> and/or </t>
    </r>
    <r>
      <rPr>
        <b/>
        <sz val="11"/>
        <color rgb="FF000000"/>
        <rFont val="Calibri"/>
      </rPr>
      <t>Match</t>
    </r>
    <r>
      <rPr>
        <sz val="11"/>
        <color rgb="FF000000"/>
        <rFont val="Calibri"/>
      </rPr>
      <t xml:space="preserve"> set statements are used in your environment, those locations should be checked for the correct configuration as well.</t>
    </r>
  </si>
  <si>
    <r>
      <rPr>
        <sz val="11"/>
        <color rgb="FF000000"/>
        <rFont val="Calibri"/>
      </rPr>
      <t>LogLevel INFO</t>
    </r>
  </si>
  <si>
    <t>5.2.6</t>
  </si>
  <si>
    <r>
      <rPr>
        <sz val="11"/>
        <rFont val="Calibri"/>
      </rPr>
      <t>Ensure SSH PAM is enabled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</si>
  <si>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</si>
  <si>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</si>
  <si>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-i usepam</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-Pis '^\h*UsePAM\h+"?no"?\b' /etc/ssh/sshd_config /etc/ssh/ssh_config.d/*.conf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Include</t>
    </r>
    <r>
      <rPr>
        <sz val="11"/>
        <color rgb="FF000000"/>
        <rFont val="Calibri"/>
      </rPr>
      <t xml:space="preserve"> locations besides, or in addition to </t>
    </r>
    <r>
      <rPr>
        <b/>
        <sz val="11"/>
        <color rgb="FF000000"/>
        <rFont val="Calibri"/>
      </rPr>
      <t>/etc/ssh/sshd_config.d/*.conf</t>
    </r>
    <r>
      <rPr>
        <sz val="11"/>
        <color rgb="FF000000"/>
        <rFont val="Calibri"/>
      </rPr>
      <t xml:space="preserve"> are used in your environment, those locations should be checked for the correct configuration as well.</t>
    </r>
  </si>
  <si>
    <t>5.2.7</t>
  </si>
  <si>
    <r>
      <rPr>
        <sz val="11"/>
        <rFont val="Calibri"/>
      </rPr>
      <t>Ensure SSH root login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</si>
  <si>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</si>
  <si>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</si>
  <si>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permitrootlogin</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-Pis '^\h*PermitRootLogin\h+"?(yes|prohibit-password|forced-commands-only)"?\b' /etc/ssh/sshd_config /etc/ssh/ssh_config.d/*.conf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Include</t>
    </r>
    <r>
      <rPr>
        <sz val="11"/>
        <color rgb="FF000000"/>
        <rFont val="Calibri"/>
      </rPr>
      <t xml:space="preserve"> locations besides, or in addition to </t>
    </r>
    <r>
      <rPr>
        <b/>
        <sz val="11"/>
        <color rgb="FF000000"/>
        <rFont val="Calibri"/>
      </rPr>
      <t>/etc/ssh/sshd_config.d/*.conf</t>
    </r>
    <r>
      <rPr>
        <sz val="11"/>
        <color rgb="FF000000"/>
        <rFont val="Calibri"/>
      </rPr>
      <t xml:space="preserve"> and/or </t>
    </r>
    <r>
      <rPr>
        <b/>
        <sz val="11"/>
        <color rgb="FF000000"/>
        <rFont val="Calibri"/>
      </rPr>
      <t>Match</t>
    </r>
    <r>
      <rPr>
        <sz val="11"/>
        <color rgb="FF000000"/>
        <rFont val="Calibri"/>
      </rPr>
      <t xml:space="preserve"> set statements are used in your environment, those locations should be checked for the correct configuration as well.</t>
    </r>
  </si>
  <si>
    <r>
      <rPr>
        <sz val="11"/>
        <color rgb="FF000000"/>
        <rFont val="Calibri"/>
      </rPr>
      <t>PermitRootLogin without-password</t>
    </r>
  </si>
  <si>
    <t>5.2.8</t>
  </si>
  <si>
    <r>
      <rPr>
        <sz val="11"/>
        <rFont val="Calibri"/>
      </rPr>
      <t>Ensure SSH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</si>
  <si>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</si>
  <si>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</si>
  <si>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hostbasedauthentication</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-Pis '^\h*HostbasedAuthentication\h+"?yes"?\b' /etc/ssh/sshd_config /etc/ssh/sshd_config.d/*.conf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Include</t>
    </r>
    <r>
      <rPr>
        <sz val="11"/>
        <color rgb="FF000000"/>
        <rFont val="Calibri"/>
      </rPr>
      <t xml:space="preserve"> locations besides, or in addition to </t>
    </r>
    <r>
      <rPr>
        <b/>
        <sz val="11"/>
        <color rgb="FF000000"/>
        <rFont val="Calibri"/>
      </rPr>
      <t>/etc/ssh/sshd_config.d/*.conf</t>
    </r>
    <r>
      <rPr>
        <sz val="11"/>
        <color rgb="FF000000"/>
        <rFont val="Calibri"/>
      </rPr>
      <t xml:space="preserve"> and/or </t>
    </r>
    <r>
      <rPr>
        <b/>
        <sz val="11"/>
        <color rgb="FF000000"/>
        <rFont val="Calibri"/>
      </rPr>
      <t>Match</t>
    </r>
    <r>
      <rPr>
        <sz val="11"/>
        <color rgb="FF000000"/>
        <rFont val="Calibri"/>
      </rPr>
      <t xml:space="preserve"> set statements are used in your environment, those locations should be checked for the correct configuration as well.</t>
    </r>
  </si>
  <si>
    <r>
      <rPr>
        <sz val="11"/>
        <color rgb="FF000000"/>
        <rFont val="Calibri"/>
      </rPr>
      <t>HostbasedAuthentication no</t>
    </r>
  </si>
  <si>
    <t>5.2.9</t>
  </si>
  <si>
    <r>
      <rPr>
        <sz val="11"/>
        <rFont val="Calibri"/>
      </rPr>
      <t>Ensure SSH PermitEmptyPasswords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</si>
  <si>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</si>
  <si>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</si>
  <si>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permitemptypasswords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-Pis '^\h*PermitEmptyPasswords\h+"?yes\b' /etc/ssh/sshd_config /etc/ssh/sshd_config.d/*.conf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Include</t>
    </r>
    <r>
      <rPr>
        <sz val="11"/>
        <color rgb="FF000000"/>
        <rFont val="Calibri"/>
      </rPr>
      <t xml:space="preserve"> locations besides, or in addition to </t>
    </r>
    <r>
      <rPr>
        <b/>
        <sz val="11"/>
        <color rgb="FF000000"/>
        <rFont val="Calibri"/>
      </rPr>
      <t>/etc/ssh/sshd_config.d/*.conf</t>
    </r>
    <r>
      <rPr>
        <sz val="11"/>
        <color rgb="FF000000"/>
        <rFont val="Calibri"/>
      </rPr>
      <t xml:space="preserve"> and/or </t>
    </r>
    <r>
      <rPr>
        <b/>
        <sz val="11"/>
        <color rgb="FF000000"/>
        <rFont val="Calibri"/>
      </rPr>
      <t>Match</t>
    </r>
    <r>
      <rPr>
        <sz val="11"/>
        <color rgb="FF000000"/>
        <rFont val="Calibri"/>
      </rPr>
      <t xml:space="preserve"> set statements are used in your environment, those locations should be checked for the correct configuration as well.</t>
    </r>
  </si>
  <si>
    <r>
      <rPr>
        <sz val="11"/>
        <color rgb="FF000000"/>
        <rFont val="Calibri"/>
      </rPr>
      <t>PermitEmptyPasswords no</t>
    </r>
  </si>
  <si>
    <t>5.2.10</t>
  </si>
  <si>
    <r>
      <rPr>
        <sz val="11"/>
        <rFont val="Calibri"/>
      </rPr>
      <t>Ensure SSH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</si>
  <si>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Include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</si>
  <si>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</si>
  <si>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permituserenvironment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-Pis '^\h*PermitUserEnvironment\h+"?yes"?\b' /etc/ssh/sshd_config /etc/ssh/sshd_config.d/*.conf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Include</t>
    </r>
    <r>
      <rPr>
        <sz val="11"/>
        <color rgb="FF000000"/>
        <rFont val="Calibri"/>
      </rPr>
      <t xml:space="preserve"> locations besides, or in addition to </t>
    </r>
    <r>
      <rPr>
        <b/>
        <sz val="11"/>
        <color rgb="FF000000"/>
        <rFont val="Calibri"/>
      </rPr>
      <t>/etc/ssh/sshd_config.d/*.conf</t>
    </r>
    <r>
      <rPr>
        <sz val="11"/>
        <color rgb="FF000000"/>
        <rFont val="Calibri"/>
      </rPr>
      <t xml:space="preserve"> are used in your environment, those locations should be checked for the correct configuration as well.</t>
    </r>
  </si>
  <si>
    <r>
      <rPr>
        <sz val="11"/>
        <color rgb="FF000000"/>
        <rFont val="Calibri"/>
      </rPr>
      <t>PermitUserEnvironment no</t>
    </r>
  </si>
  <si>
    <t>5.2.11</t>
  </si>
  <si>
    <r>
      <rPr>
        <sz val="11"/>
        <rFont val="Calibri"/>
      </rPr>
      <t>Ensure SSH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</si>
  <si>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Include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</si>
  <si>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</si>
  <si>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ignorerhosts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-Pis '^\h*ignorerhosts\h+"?no"?\b' /etc/ssh/sshd_config /etc/ssh/sshd_config.d/*.conf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Include</t>
    </r>
    <r>
      <rPr>
        <sz val="11"/>
        <color rgb="FF000000"/>
        <rFont val="Calibri"/>
      </rPr>
      <t xml:space="preserve"> locations besides, or in addition to </t>
    </r>
    <r>
      <rPr>
        <b/>
        <sz val="11"/>
        <color rgb="FF000000"/>
        <rFont val="Calibri"/>
      </rPr>
      <t>/etc/ssh/sshd_config.d/*.conf</t>
    </r>
    <r>
      <rPr>
        <sz val="11"/>
        <color rgb="FF000000"/>
        <rFont val="Calibri"/>
      </rPr>
      <t xml:space="preserve"> and/or </t>
    </r>
    <r>
      <rPr>
        <b/>
        <sz val="11"/>
        <color rgb="FF000000"/>
        <rFont val="Calibri"/>
      </rPr>
      <t>Match</t>
    </r>
    <r>
      <rPr>
        <sz val="11"/>
        <color rgb="FF000000"/>
        <rFont val="Calibri"/>
      </rPr>
      <t xml:space="preserve"> set statements are used in your environment, those locations should be checked for the correct configuration as well.</t>
    </r>
  </si>
  <si>
    <r>
      <rPr>
        <sz val="11"/>
        <color rgb="FF000000"/>
        <rFont val="Calibri"/>
      </rPr>
      <t>IgnoreRhosts yes</t>
    </r>
  </si>
  <si>
    <t>5.2.12</t>
  </si>
  <si>
    <r>
      <rPr>
        <sz val="11"/>
        <rFont val="Calibri"/>
      </rPr>
      <t>Ensure only strong Ciphers are used</t>
    </r>
  </si>
  <si>
    <r>
      <rPr>
        <sz val="11"/>
        <color rgb="FF000000"/>
        <rFont val="Calibri"/>
      </rPr>
      <t xml:space="preserve">Edit the </t>
    </r>
    <r>
      <rPr>
        <b/>
        <sz val="11"/>
        <color rgb="FF000000"/>
        <rFont val="Calibri"/>
      </rPr>
      <t>/etc/ssh/sshd_config</t>
    </r>
    <r>
      <rPr>
        <sz val="11"/>
        <color rgb="FF000000"/>
        <rFont val="Calibri"/>
      </rPr>
      <t xml:space="preserve"> file add/modify the </t>
    </r>
    <r>
      <rPr>
        <b/>
        <sz val="11"/>
        <color rgb="FF000000"/>
        <rFont val="Calibri"/>
      </rPr>
      <t>Ciphers</t>
    </r>
    <r>
      <rPr>
        <sz val="11"/>
        <color rgb="FF000000"/>
        <rFont val="Calibri"/>
      </rPr>
      <t xml:space="preserve"> line to contain a comma separated list of the site approved ciphers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chacha20-poly1305@openssh.com,aes256-gcm@openssh.com,aes128-gcm@openssh.com,aes256-ctr,aes192-ctr,aes128-ctr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</si>
  <si>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140-2 compliant are:</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</si>
  <si>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ciphers</t>
    </r>
    <r>
      <rPr>
        <sz val="11"/>
        <color rgb="FF006096"/>
        <rFont val="Roboto Condensed"/>
      </rPr>
      <t xml:space="preserve">
</t>
    </r>
    <r>
      <rPr>
        <sz val="11"/>
        <color rgb="FF000000"/>
        <rFont val="Calibri"/>
      </rPr>
      <t xml:space="preserve">
</t>
    </r>
    <r>
      <rPr>
        <sz val="11"/>
        <color rgb="FF000000"/>
        <rFont val="Calibri"/>
      </rPr>
      <t>Verify that output does not contain any of the following weak ciphers:</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r>
      <rPr>
        <sz val="11"/>
        <color rgb="FF006096"/>
        <rFont val="Roboto Condensed"/>
      </rPr>
      <t>rijndael-cbc@lysator.liu.se</t>
    </r>
    <r>
      <rPr>
        <sz val="11"/>
        <color rgb="FF006096"/>
        <rFont val="Roboto Condensed"/>
      </rPr>
      <t xml:space="preserve">
</t>
    </r>
  </si>
  <si>
    <r>
      <rPr>
        <sz val="11"/>
        <color rgb="FF000000"/>
        <rFont val="Calibri"/>
      </rPr>
      <t>Ciphers chacha20-poly1305@openssh.com,aes128-ctr,aes192-ctr,aes256-ctr,aes128-gcm@openssh.com,aes256-gcm@openssh.com</t>
    </r>
  </si>
  <si>
    <t>5.2.13</t>
  </si>
  <si>
    <r>
      <rPr>
        <sz val="11"/>
        <rFont val="Calibri"/>
      </rPr>
      <t>Ensure only strong MAC algorithms are used</t>
    </r>
  </si>
  <si>
    <r>
      <rPr>
        <sz val="11"/>
        <color rgb="FF000000"/>
        <rFont val="Calibri"/>
      </rPr>
      <t xml:space="preserve">Edit the </t>
    </r>
    <r>
      <rPr>
        <b/>
        <sz val="11"/>
        <color rgb="FF000000"/>
        <rFont val="Calibri"/>
      </rPr>
      <t>/etc/ssh/sshd_config</t>
    </r>
    <r>
      <rPr>
        <sz val="11"/>
        <color rgb="FF000000"/>
        <rFont val="Calibri"/>
      </rPr>
      <t xml:space="preserve"> file and add/modify the MACs line to contain a comma separated list of the site approved MACs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hmac-sha2-512-etm@openssh.com,hmac-sha2-256-etm@openssh.com,hmac-sha2-512,hmac-sha2-256,umac-128-etm@openssh.com,umac-128@openssh.com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</si>
  <si>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140-2 approved are:</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hmac-sha2-512</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</si>
  <si>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-i "MACs"</t>
    </r>
    <r>
      <rPr>
        <sz val="11"/>
        <color rgb="FF006096"/>
        <rFont val="Roboto Condensed"/>
      </rPr>
      <t xml:space="preserve">
</t>
    </r>
    <r>
      <rPr>
        <sz val="11"/>
        <color rgb="FF000000"/>
        <rFont val="Calibri"/>
      </rPr>
      <t xml:space="preserve">
</t>
    </r>
    <r>
      <rPr>
        <sz val="11"/>
        <color rgb="FF000000"/>
        <rFont val="Calibri"/>
      </rPr>
      <t>Verify that output does not contain any of the listed weak MAC algorithms:</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</si>
  <si>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</si>
  <si>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5.2.14</t>
  </si>
  <si>
    <r>
      <rPr>
        <sz val="11"/>
        <rFont val="Calibri"/>
      </rPr>
      <t>Ensure only strong Key Exchange algorithms are used</t>
    </r>
  </si>
  <si>
    <r>
      <rPr>
        <sz val="11"/>
        <color rgb="FF000000"/>
        <rFont val="Calibri"/>
      </rPr>
      <t xml:space="preserve">Edit the /etc/ssh/sshd_config file add/modify the KexAlgorithms line to contain a comma separated list of the site approved key exchange algorithms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curve25519-sha256,curve25519-sha256@libssh.org,diffie-hellman-group14-sha256,diffie-hellman-group16-sha512,diffie-hellman-group18-sha512,ecdh-sha2-nistp521,ecdh-sha2-nistp384,ecdh-sha2-nistp256,diffie-hellman-group-exchange-sha256</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</si>
  <si>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140-2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</si>
  <si>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and verify that output does not contain any of the listed weak  Key Exchange algorithms:</t>
    </r>
    <r>
      <rPr>
        <sz val="11"/>
        <color rgb="FF000000"/>
        <rFont val="Calibri"/>
      </rPr>
      <t xml:space="preserve">
</t>
    </r>
    <r>
      <rPr>
        <sz val="11"/>
        <color rgb="FF006096"/>
        <rFont val="Roboto Condensed"/>
      </rPr>
      <t># sshd -T -C user=root -C host="$(hostname)" -C addr="$(grep $(hostname) /etc/hosts | awk '{print $1}')" | grep kexalgorithms</t>
    </r>
    <r>
      <rPr>
        <sz val="11"/>
        <color rgb="FF006096"/>
        <rFont val="Roboto Condensed"/>
      </rPr>
      <t xml:space="preserve">
</t>
    </r>
    <r>
      <rPr>
        <sz val="11"/>
        <color rgb="FF000000"/>
        <rFont val="Calibri"/>
      </rPr>
      <t xml:space="preserve">
</t>
    </r>
    <r>
      <rPr>
        <sz val="11"/>
        <color rgb="FF000000"/>
        <rFont val="Calibri"/>
      </rPr>
      <t>Weak Key Exchange Algorithms:</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Include locations besides, or in addition to /etc/ssh/sshd_config.d/*.conf and/or Match set statements are used in your environment, those locations should be checked for the correct configuration as well.</t>
    </r>
  </si>
  <si>
    <r>
      <rPr>
        <sz val="11"/>
        <color rgb="FF000000"/>
        <rFont val="Calibri"/>
      </rPr>
      <t>KexAlgorithms curve25519-sha256,curve25519-sha256@libssh.org,ecdh-sha2-nistp256,ecdh-sha2-nistp384,ecdh-sha2-nistp521,diffie-hellman-group-exchange-sha256,diffie-hellman-group16-sha512,diffie-hellman-group18-sha512,diffie-hellman-group14-sha256</t>
    </r>
  </si>
  <si>
    <t>5.2.15</t>
  </si>
  <si>
    <r>
      <rPr>
        <sz val="11"/>
        <rFont val="Calibri"/>
      </rPr>
      <t>Ensure SSH warning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</si>
  <si>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</si>
  <si>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</si>
  <si>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banner</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banner /etc/issue.net</t>
    </r>
    <r>
      <rPr>
        <sz val="11"/>
        <color rgb="FF006096"/>
        <rFont val="Roboto Condensed"/>
      </rPr>
      <t xml:space="preserve">
</t>
    </r>
  </si>
  <si>
    <t>5.2.16</t>
  </si>
  <si>
    <r>
      <rPr>
        <sz val="11"/>
        <rFont val="Calibri"/>
      </rPr>
      <t>Ensure SSH MaxAuthTries is set to 4 or less</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</si>
  <si>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</si>
  <si>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</si>
  <si>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output </t>
    </r>
    <r>
      <rPr>
        <b/>
        <sz val="11"/>
        <color rgb="FF000000"/>
        <rFont val="Calibri"/>
      </rPr>
      <t>MaxAuthTries</t>
    </r>
    <r>
      <rPr>
        <sz val="11"/>
        <color rgb="FF000000"/>
        <rFont val="Calibri"/>
      </rPr>
      <t xml:space="preserve"> is 4 or less:</t>
    </r>
    <r>
      <rPr>
        <sz val="11"/>
        <color rgb="FF000000"/>
        <rFont val="Calibri"/>
      </rPr>
      <t xml:space="preserve">
</t>
    </r>
    <r>
      <rPr>
        <sz val="11"/>
        <color rgb="FF006096"/>
        <rFont val="Roboto Condensed"/>
      </rPr>
      <t># sshd -T -C user=root -C host="$(hostname)" -C addr="$(grep $(hostname) /etc/hosts | awk '{print $1}')"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Include locations besides, or in addition to /etc/ssh/sshd_config.d/*.conf and/or Match set statements are used in your environment, those locations should be checked for the correct configuration as well.</t>
    </r>
    <r>
      <rPr>
        <sz val="11"/>
        <color rgb="FF000000"/>
        <rFont val="Calibri"/>
      </rPr>
      <t xml:space="preserve">
</t>
    </r>
    <r>
      <rPr>
        <sz val="11"/>
        <color rgb="FF000000"/>
        <rFont val="Calibri"/>
      </rPr>
      <t>Run the following command and verify that the output:</t>
    </r>
    <r>
      <rPr>
        <sz val="11"/>
        <color rgb="FF000000"/>
        <rFont val="Calibri"/>
      </rPr>
      <t xml:space="preserve">
</t>
    </r>
    <r>
      <rPr>
        <sz val="11"/>
        <color rgb="FF006096"/>
        <rFont val="Roboto Condensed"/>
      </rPr>
      <t># grep -Pis '^\h*maxauthtries\h+"?([5-9]|[1-9][0-9]+)\b' /etc/ssh/sshd_config /etc/ssh/sshd_config.d/*.conf</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</si>
  <si>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MaxAuthTries 6</t>
    </r>
  </si>
  <si>
    <t>5.2.17</t>
  </si>
  <si>
    <r>
      <rPr>
        <sz val="11"/>
        <rFont val="Calibri"/>
      </rPr>
      <t>Ensure SSH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</si>
  <si>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10:30:100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</si>
  <si>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</si>
  <si>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-i maxstartups</t>
    </r>
    <r>
      <rPr>
        <sz val="11"/>
        <color rgb="FF006096"/>
        <rFont val="Roboto Condensed"/>
      </rPr>
      <t xml:space="preserve">
</t>
    </r>
    <r>
      <rPr>
        <sz val="11"/>
        <color rgb="FF000000"/>
        <rFont val="Calibri"/>
      </rPr>
      <t xml:space="preserve">
</t>
    </r>
    <r>
      <rPr>
        <sz val="11"/>
        <color rgb="FF000000"/>
        <rFont val="Calibri"/>
      </rPr>
      <t xml:space="preserve">Verify that output </t>
    </r>
    <r>
      <rPr>
        <b/>
        <sz val="11"/>
        <color rgb="FF000000"/>
        <rFont val="Calibri"/>
      </rPr>
      <t>MaxStartups</t>
    </r>
    <r>
      <rPr>
        <sz val="11"/>
        <color rgb="FF000000"/>
        <rFont val="Calibri"/>
      </rPr>
      <t xml:space="preserve"> is </t>
    </r>
    <r>
      <rPr>
        <b/>
        <sz val="11"/>
        <color rgb="FF000000"/>
        <rFont val="Calibri"/>
      </rPr>
      <t>10:30:100</t>
    </r>
    <r>
      <rPr>
        <sz val="11"/>
        <color rgb="FF000000"/>
        <rFont val="Calibri"/>
      </rPr>
      <t xml:space="preserve"> or more restrictive:</t>
    </r>
    <r>
      <rPr>
        <sz val="11"/>
        <color rgb="FF000000"/>
        <rFont val="Calibri"/>
      </rPr>
      <t xml:space="preserve">
</t>
    </r>
    <r>
      <rPr>
        <sz val="11"/>
        <color rgb="FF006096"/>
        <rFont val="Roboto Condensed"/>
      </rPr>
      <t>maxstartups 10:30:100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-Pis '^\h*maxstartups\h+"?(((0|1[1-9]|[1-9][0-9]{2,}):([0-9]+):([0-9]+))|(([0-9]+):(0|3[1-9]|[4-9][0-9]|[1-9][0-9][0-9]+):([0-9]+))|(([0-9]+):([0-9]+):(0|10[1-9]|1[1-9][0-9]|[2-9][0-9]{2}|[1-9][0-9]{3,})))\b' /etc/ssh/sshd_config /etc/ssh/sshd_config.d/*.conf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Include locations besides, or in addition to /etc/ssh/sshd_config.d/*.conf and/or Match set statements are used in your environment, those locations should be checked for the correct configuration as well.</t>
    </r>
  </si>
  <si>
    <r>
      <rPr>
        <sz val="11"/>
        <color rgb="FF000000"/>
        <rFont val="Calibri"/>
      </rPr>
      <t>MaxStartups 10:30:100</t>
    </r>
  </si>
  <si>
    <t>5.2.18</t>
  </si>
  <si>
    <r>
      <rPr>
        <sz val="11"/>
        <rFont val="Calibri"/>
      </rPr>
      <t>Ensure SSH LoginGraceTime is set to one minute or less</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</si>
  <si>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</si>
  <si>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</si>
  <si>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 or </t>
    </r>
    <r>
      <rPr>
        <b/>
        <sz val="11"/>
        <color rgb="FF000000"/>
        <rFont val="Calibri"/>
      </rPr>
      <t>1m</t>
    </r>
    <r>
      <rPr>
        <sz val="11"/>
        <color rgb="FF000000"/>
        <rFont val="Calibri"/>
      </rPr>
      <t>:</t>
    </r>
    <r>
      <rPr>
        <sz val="11"/>
        <color rgb="FF000000"/>
        <rFont val="Calibri"/>
      </rPr>
      <t xml:space="preserve">
</t>
    </r>
    <r>
      <rPr>
        <sz val="11"/>
        <color rgb="FF006096"/>
        <rFont val="Roboto Condensed"/>
      </rPr>
      <t># sshd -T -C user=root -C host="$(hostname)" -C addr="$(grep $(hostname) /etc/hosts | awk '{print $1}')"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-Pis '^\h*LoginGraceTime\h+"?(0|6[1-9]|[7-9][0-9]|[1-9][0-9][0-9]+|[^1]m)\b'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Include locations besides, or in addition to /etc/ssh/sshd_config.d/*.conf and/or Match set statements are used in your environment, those locations should be checked for the correct configuration as well.</t>
    </r>
  </si>
  <si>
    <r>
      <rPr>
        <sz val="11"/>
        <color rgb="FF000000"/>
        <rFont val="Calibri"/>
      </rPr>
      <t>LoginGraceTime 120</t>
    </r>
  </si>
  <si>
    <t>5.2.19</t>
  </si>
  <si>
    <r>
      <rPr>
        <sz val="11"/>
        <rFont val="Calibri"/>
      </rPr>
      <t>Ensure SSH MaxSessions is set to 10 or less</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</si>
  <si>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</si>
  <si>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</si>
  <si>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output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-C user=root -C host="$(hostname)" -C addr="$(grep $(hostname) /etc/hosts | awk '{print $1}')"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-Pis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Include locations besides, or in addition to /etc/ssh/sshd_config.d/*.conf and/or Match set statements are used in your environment, those locations should be checked for the correct configuration as well.</t>
    </r>
  </si>
  <si>
    <r>
      <rPr>
        <sz val="11"/>
        <color rgb="FF000000"/>
        <rFont val="Calibri"/>
      </rPr>
      <t>MaxSessions 10</t>
    </r>
  </si>
  <si>
    <t>5.2.20</t>
  </si>
  <si>
    <r>
      <rPr>
        <sz val="11"/>
        <rFont val="Calibri"/>
      </rPr>
      <t>Ensure SSH Idle Timeout Interval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</si>
  <si>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parameters above any </t>
    </r>
    <r>
      <rPr>
        <b/>
        <sz val="11"/>
        <color rgb="FF000000"/>
        <rFont val="Calibri"/>
      </rPr>
      <t>Include</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</si>
  <si>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is only meant for idle connections from a protocol perspective and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where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</si>
  <si>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commands and verify </t>
    </r>
    <r>
      <rPr>
        <b/>
        <sz val="11"/>
        <color rgb="FF000000"/>
        <rFont val="Calibri"/>
      </rPr>
      <t>ClientAliveInterval</t>
    </r>
    <r>
      <rPr>
        <sz val="11"/>
        <color rgb="FF000000"/>
        <rFont val="Calibri"/>
      </rPr>
      <t xml:space="preserve"> is greater than zero:</t>
    </r>
    <r>
      <rPr>
        <sz val="11"/>
        <color rgb="FF000000"/>
        <rFont val="Calibri"/>
      </rPr>
      <t xml:space="preserve">
</t>
    </r>
    <r>
      <rPr>
        <sz val="11"/>
        <color rgb="FF006096"/>
        <rFont val="Roboto Condensed"/>
      </rPr>
      <t># sshd -T -C user=root -C host="$(hostname)" -C addr="$(grep $(hostname) /etc/hosts | awk '{print $1}')" | grep clientaliveinterval</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0000"/>
        <rFont val="Calibri"/>
      </rPr>
      <t xml:space="preserve">
</t>
    </r>
    <r>
      <rPr>
        <sz val="11"/>
        <color rgb="FF000000"/>
        <rFont val="Calibri"/>
      </rPr>
      <t xml:space="preserve">Run the following command and verify </t>
    </r>
    <r>
      <rPr>
        <b/>
        <sz val="11"/>
        <color rgb="FF000000"/>
        <rFont val="Calibri"/>
      </rPr>
      <t>ClientAliveCountMax</t>
    </r>
    <r>
      <rPr>
        <sz val="11"/>
        <color rgb="FF000000"/>
        <rFont val="Calibri"/>
      </rPr>
      <t xml:space="preserve"> is greater than zero:</t>
    </r>
    <r>
      <rPr>
        <sz val="11"/>
        <color rgb="FF000000"/>
        <rFont val="Calibri"/>
      </rPr>
      <t xml:space="preserve">
</t>
    </r>
    <r>
      <rPr>
        <sz val="11"/>
        <color rgb="FF006096"/>
        <rFont val="Roboto Condensed"/>
      </rPr>
      <t># sshd -T -C user=root -C host="$(hostname)" -C addr="$(grep $(hostname) /etc/hosts | awk '{print $1}')" | grep 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-Pis '^\h*ClientAliveCountMax\h+"?0\b'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Include locations besides, or in addition to /etc/ssh/sshd_config.d/*.conf and/or Match set statements are used in your environment, those locations should be checked for the correct configuration as well.</t>
    </r>
  </si>
  <si>
    <r>
      <rPr>
        <sz val="11"/>
        <color rgb="FF000000"/>
        <rFont val="Calibri"/>
      </rPr>
      <t>ClientAliveInterval 0</t>
    </r>
    <r>
      <rPr>
        <sz val="11"/>
        <color rgb="FF000000"/>
        <rFont val="Calibri"/>
      </rPr>
      <t xml:space="preserve">
</t>
    </r>
    <r>
      <rPr>
        <sz val="11"/>
        <color rgb="FF000000"/>
        <rFont val="Calibri"/>
      </rPr>
      <t>ClientAliveCountMax 3</t>
    </r>
  </si>
  <si>
    <t>Configure privilege escalation</t>
  </si>
  <si>
    <t>5.3.1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</si>
  <si>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</si>
  <si>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</si>
  <si>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</si>
  <si>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</si>
  <si>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5.3.2</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</si>
  <si>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</si>
  <si>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</si>
  <si>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</si>
  <si>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</si>
  <si>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5.3.3</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</si>
  <si>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</si>
  <si>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</si>
  <si>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</si>
  <si>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</si>
  <si>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Configure PAM</t>
  </si>
  <si>
    <t>5.4.1</t>
  </si>
  <si>
    <r>
      <rPr>
        <sz val="11"/>
        <rFont val="Calibri"/>
      </rPr>
      <t>Ensure password creation requirements are configured</t>
    </r>
  </si>
  <si>
    <r>
      <rPr>
        <sz val="11"/>
        <color rgb="FF000000"/>
        <rFont val="Calibri"/>
      </rPr>
      <t xml:space="preserve">Edit the file </t>
    </r>
    <r>
      <rPr>
        <b/>
        <sz val="11"/>
        <color rgb="FF000000"/>
        <rFont val="Calibri"/>
      </rPr>
      <t>/etc/security/pwquality.conf</t>
    </r>
    <r>
      <rPr>
        <sz val="11"/>
        <color rgb="FF000000"/>
        <rFont val="Calibri"/>
      </rPr>
      <t xml:space="preserve"> and add or modify the following line for password length to conform to site policy</t>
    </r>
    <r>
      <rPr>
        <sz val="11"/>
        <color rgb="FF000000"/>
        <rFont val="Calibri"/>
      </rPr>
      <t xml:space="preserve">
</t>
    </r>
    <r>
      <rPr>
        <sz val="11"/>
        <color rgb="FF006096"/>
        <rFont val="Roboto Condensed"/>
      </rPr>
      <t>minlen = 14</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/etc/security/pwquality.conf</t>
    </r>
    <r>
      <rPr>
        <sz val="11"/>
        <color rgb="FF000000"/>
        <rFont val="Calibri"/>
      </rPr>
      <t xml:space="preserve"> and add or modify the following line for password complexity to conform to site policy</t>
    </r>
    <r>
      <rPr>
        <sz val="11"/>
        <color rgb="FF000000"/>
        <rFont val="Calibri"/>
      </rPr>
      <t xml:space="preserve">
</t>
    </r>
    <r>
      <rPr>
        <sz val="11"/>
        <color rgb="FF006096"/>
        <rFont val="Roboto Condensed"/>
      </rPr>
      <t>minclass = 4</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6096"/>
        <rFont val="Roboto Condensed"/>
      </rPr>
      <t>dcredit = -1</t>
    </r>
    <r>
      <rPr>
        <sz val="11"/>
        <color rgb="FF006096"/>
        <rFont val="Roboto Condensed"/>
      </rPr>
      <t xml:space="preserve">
</t>
    </r>
    <r>
      <rPr>
        <sz val="11"/>
        <color rgb="FF006096"/>
        <rFont val="Roboto Condensed"/>
      </rPr>
      <t>ucredit = -1</t>
    </r>
    <r>
      <rPr>
        <sz val="11"/>
        <color rgb="FF006096"/>
        <rFont val="Roboto Condensed"/>
      </rPr>
      <t xml:space="preserve">
</t>
    </r>
    <r>
      <rPr>
        <sz val="11"/>
        <color rgb="FF006096"/>
        <rFont val="Roboto Condensed"/>
      </rPr>
      <t>ocredit = -1</t>
    </r>
    <r>
      <rPr>
        <sz val="11"/>
        <color rgb="FF006096"/>
        <rFont val="Roboto Condensed"/>
      </rPr>
      <t xml:space="preserve">
</t>
    </r>
    <r>
      <rPr>
        <sz val="11"/>
        <color rgb="FF006096"/>
        <rFont val="Roboto Condensed"/>
      </rPr>
      <t>lcredit =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files to include the appropriate options for </t>
    </r>
    <r>
      <rPr>
        <b/>
        <sz val="11"/>
        <color rgb="FF000000"/>
        <rFont val="Calibri"/>
      </rPr>
      <t>pam_pwquality.so</t>
    </r>
    <r>
      <rPr>
        <sz val="11"/>
        <color rgb="FF000000"/>
        <rFont val="Calibri"/>
      </rPr>
      <t xml:space="preserve"> and to conform to site policy:</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</si>
  <si>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checks the strength of passwords. It performs checks such as making sure a password is not a dictionary word, it is a certain length, contains a mix of characters (e.g. alphabet, numeric, other) and more. The following are definitions of the </t>
    </r>
    <r>
      <rPr>
        <b/>
        <sz val="11"/>
        <color rgb="FF000000"/>
        <rFont val="Calibri"/>
      </rPr>
      <t>pam_pwquality.so</t>
    </r>
    <r>
      <rPr>
        <sz val="11"/>
        <color rgb="FF000000"/>
        <rFont val="Calibri"/>
      </rPr>
      <t xml:space="preserve"> options.</t>
    </r>
    <r>
      <rPr>
        <sz val="11"/>
        <color rgb="FF000000"/>
        <rFont val="Calibri"/>
      </rPr>
      <t xml:space="preserve">
</t>
    </r>
    <r>
      <rPr>
        <sz val="11"/>
        <color rgb="FF000000"/>
        <rFont val="Calibri"/>
      </rPr>
      <t xml:space="preserve">The following options are set in the </t>
    </r>
    <r>
      <rPr>
        <b/>
        <sz val="11"/>
        <color rgb="FF000000"/>
        <rFont val="Calibri"/>
      </rPr>
      <t>/etc/security/pwquality.conf</t>
    </r>
    <r>
      <rPr>
        <sz val="11"/>
        <color rgb="FF000000"/>
        <rFont val="Calibri"/>
      </rPr>
      <t xml:space="preserve"> file:</t>
    </r>
    <r>
      <rPr>
        <sz val="11"/>
        <color rgb="FF000000"/>
        <rFont val="Calibri"/>
      </rPr>
      <t xml:space="preserve">
</t>
    </r>
    <r>
      <rPr>
        <sz val="11"/>
        <color rgb="FF000000"/>
        <rFont val="Calibri"/>
      </rPr>
      <t>Password Length:</t>
    </r>
    <r>
      <rPr>
        <sz val="11"/>
        <color rgb="FF000000"/>
        <rFont val="Calibri"/>
      </rPr>
      <t xml:space="preserve">
</t>
    </r>
    <r>
      <rPr>
        <sz val="11"/>
        <color rgb="FF000000"/>
        <rFont val="Calibri"/>
      </rPr>
      <t xml:space="preserve">- </t>
    </r>
    <r>
      <rPr>
        <b/>
        <sz val="11"/>
        <color rgb="FF000000"/>
        <rFont val="Calibri"/>
      </rPr>
      <t>minlen = 14</t>
    </r>
    <r>
      <rPr>
        <sz val="11"/>
        <color rgb="FF000000"/>
        <rFont val="Calibri"/>
      </rPr>
      <t xml:space="preserve"> - password must be 14 characters or more</t>
    </r>
    <r>
      <rPr>
        <sz val="11"/>
        <color rgb="FF000000"/>
        <rFont val="Calibri"/>
      </rPr>
      <t xml:space="preserve">
</t>
    </r>
    <r>
      <rPr>
        <sz val="11"/>
        <color rgb="FF000000"/>
        <rFont val="Calibri"/>
      </rPr>
      <t>Password complexity:</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 The minimum number of required classes of characters for the new password (digits, uppercase, lowercase, others)</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t>
    </r>
    <r>
      <rPr>
        <b/>
        <sz val="11"/>
        <color rgb="FF000000"/>
        <rFont val="Calibri"/>
      </rPr>
      <t>dcredit = -1</t>
    </r>
    <r>
      <rPr>
        <sz val="11"/>
        <color rgb="FF000000"/>
        <rFont val="Calibri"/>
      </rPr>
      <t xml:space="preserve"> - provide at least one digit</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provide at least one uppercase character</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provide at least one special character</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provide at least one lowercase character</t>
    </r>
    <r>
      <rPr>
        <sz val="11"/>
        <color rgb="FF000000"/>
        <rFont val="Calibri"/>
      </rPr>
      <t xml:space="preserve">
</t>
    </r>
    <r>
      <rPr>
        <sz val="11"/>
        <color rgb="FF000000"/>
        <rFont val="Calibri"/>
      </rPr>
      <t xml:space="preserve">The following is set in the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files</t>
    </r>
    <r>
      <rPr>
        <sz val="11"/>
        <color rgb="FF000000"/>
        <rFont val="Calibri"/>
      </rPr>
      <t xml:space="preserve">
</t>
    </r>
    <r>
      <rPr>
        <sz val="11"/>
        <color rgb="FF000000"/>
        <rFont val="Calibri"/>
      </rPr>
      <t xml:space="preserve">- </t>
    </r>
    <r>
      <rPr>
        <b/>
        <sz val="11"/>
        <color rgb="FF000000"/>
        <rFont val="Calibri"/>
      </rPr>
      <t>try_first_pass</t>
    </r>
    <r>
      <rPr>
        <sz val="11"/>
        <color rgb="FF000000"/>
        <rFont val="Calibri"/>
      </rPr>
      <t xml:space="preserve"> - retrieve the password from a previous stacked PAM module. If not available, then prompt the user for a password.</t>
    </r>
    <r>
      <rPr>
        <sz val="11"/>
        <color rgb="FF000000"/>
        <rFont val="Calibri"/>
      </rPr>
      <t xml:space="preserve">
</t>
    </r>
    <r>
      <rPr>
        <sz val="11"/>
        <color rgb="FF000000"/>
        <rFont val="Calibri"/>
      </rPr>
      <t xml:space="preserve">- </t>
    </r>
    <r>
      <rPr>
        <b/>
        <sz val="11"/>
        <color rgb="FF000000"/>
        <rFont val="Calibri"/>
      </rPr>
      <t>retry=3</t>
    </r>
    <r>
      <rPr>
        <sz val="11"/>
        <color rgb="FF000000"/>
        <rFont val="Calibri"/>
      </rPr>
      <t xml:space="preserve"> - Allow 3 tries before sending back a failure.</t>
    </r>
    <r>
      <rPr>
        <sz val="11"/>
        <color rgb="FF000000"/>
        <rFont val="Calibri"/>
      </rPr>
      <t xml:space="preserve">
</t>
    </r>
    <r>
      <rPr>
        <sz val="11"/>
        <color rgb="FF000000"/>
        <rFont val="Calibri"/>
      </rPr>
      <t>The settings shown above are one possible policy. Alter these values to conform to your own organization's password policies.</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in </t>
    </r>
    <r>
      <rPr>
        <b/>
        <sz val="11"/>
        <color rgb="FF000000"/>
        <rFont val="Calibri"/>
      </rPr>
      <t>/etc/security/pwquality.conf</t>
    </r>
    <r>
      <rPr>
        <sz val="11"/>
        <color rgb="FF000000"/>
        <rFont val="Calibri"/>
      </rPr>
      <t xml:space="preserve"> must use spaces around the </t>
    </r>
    <r>
      <rPr>
        <b/>
        <sz val="11"/>
        <color rgb="FF000000"/>
        <rFont val="Calibri"/>
      </rPr>
      <t>=</t>
    </r>
    <r>
      <rPr>
        <sz val="11"/>
        <color rgb="FF000000"/>
        <rFont val="Calibri"/>
      </rPr>
      <t xml:space="preserve"> symbol.</t>
    </r>
    <r>
      <rPr>
        <sz val="11"/>
        <color rgb="FF000000"/>
        <rFont val="Calibri"/>
      </rPr>
      <t xml:space="preserve">
</t>
    </r>
    <r>
      <rPr>
        <sz val="11"/>
        <color rgb="FF000000"/>
        <rFont val="Calibri"/>
      </rPr>
      <t xml:space="preserve">- Additional modules options may be set in the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files</t>
    </r>
  </si>
  <si>
    <r>
      <rPr>
        <sz val="11"/>
        <color rgb="FF000000"/>
        <rFont val="Calibri"/>
      </rPr>
      <t>Verify password creation requirements conform to organization policy.</t>
    </r>
    <r>
      <rPr>
        <sz val="11"/>
        <color rgb="FF000000"/>
        <rFont val="Calibri"/>
      </rPr>
      <t xml:space="preserve">
</t>
    </r>
    <r>
      <rPr>
        <sz val="11"/>
        <color rgb="FF000000"/>
        <rFont val="Calibri"/>
      </rPr>
      <t>Run the following command to verify the minimum password length is 14 or more characters.</t>
    </r>
    <r>
      <rPr>
        <sz val="11"/>
        <color rgb="FF000000"/>
        <rFont val="Calibri"/>
      </rPr>
      <t xml:space="preserve">
</t>
    </r>
    <r>
      <rPr>
        <sz val="11"/>
        <color rgb="FF006096"/>
        <rFont val="Roboto Condensed"/>
      </rPr>
      <t># grep -Pi '^\h*minlen\b' /etc/security/pwquality.conf</t>
    </r>
    <r>
      <rPr>
        <sz val="11"/>
        <color rgb="FF006096"/>
        <rFont val="Roboto Condensed"/>
      </rPr>
      <t xml:space="preserve">
</t>
    </r>
    <r>
      <rPr>
        <sz val="11"/>
        <color rgb="FF006096"/>
        <rFont val="Roboto Condensed"/>
      </rPr>
      <t>minlen = 14</t>
    </r>
    <r>
      <rPr>
        <sz val="11"/>
        <color rgb="FF006096"/>
        <rFont val="Roboto Condensed"/>
      </rPr>
      <t xml:space="preserve">
</t>
    </r>
    <r>
      <rPr>
        <sz val="11"/>
        <color rgb="FF000000"/>
        <rFont val="Calibri"/>
      </rPr>
      <t xml:space="preserve">
</t>
    </r>
    <r>
      <rPr>
        <sz val="11"/>
        <color rgb="FF000000"/>
        <rFont val="Calibri"/>
      </rPr>
      <t>Run one of the following commands to verify the required password complexity:</t>
    </r>
    <r>
      <rPr>
        <sz val="11"/>
        <color rgb="FF000000"/>
        <rFont val="Calibri"/>
      </rPr>
      <t xml:space="preserve">
</t>
    </r>
    <r>
      <rPr>
        <sz val="11"/>
        <color rgb="FF006096"/>
        <rFont val="Roboto Condensed"/>
      </rPr>
      <t># grep -Pi '^\h*minclass\b' /etc/security/pwquality.conf</t>
    </r>
    <r>
      <rPr>
        <sz val="11"/>
        <color rgb="FF006096"/>
        <rFont val="Roboto Condensed"/>
      </rPr>
      <t xml:space="preserve">
</t>
    </r>
    <r>
      <rPr>
        <sz val="11"/>
        <color rgb="FF006096"/>
        <rFont val="Roboto Condensed"/>
      </rPr>
      <t>minclass = 4</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6096"/>
        <rFont val="Roboto Condensed"/>
      </rPr>
      <t># grep -Pi '^\h*[duol]credit\b' /etc/security/pwquality.conf</t>
    </r>
    <r>
      <rPr>
        <sz val="11"/>
        <color rgb="FF006096"/>
        <rFont val="Roboto Condensed"/>
      </rPr>
      <t xml:space="preserve">
</t>
    </r>
    <r>
      <rPr>
        <sz val="11"/>
        <color rgb="FF006096"/>
        <rFont val="Roboto Condensed"/>
      </rPr>
      <t>dcredit = -1</t>
    </r>
    <r>
      <rPr>
        <sz val="11"/>
        <color rgb="FF006096"/>
        <rFont val="Roboto Condensed"/>
      </rPr>
      <t xml:space="preserve">
</t>
    </r>
    <r>
      <rPr>
        <sz val="11"/>
        <color rgb="FF006096"/>
        <rFont val="Roboto Condensed"/>
      </rPr>
      <t>ucredit = -1</t>
    </r>
    <r>
      <rPr>
        <sz val="11"/>
        <color rgb="FF006096"/>
        <rFont val="Roboto Condensed"/>
      </rPr>
      <t xml:space="preserve">
</t>
    </r>
    <r>
      <rPr>
        <sz val="11"/>
        <color rgb="FF006096"/>
        <rFont val="Roboto Condensed"/>
      </rPr>
      <t>lcredit = -1</t>
    </r>
    <r>
      <rPr>
        <sz val="11"/>
        <color rgb="FF006096"/>
        <rFont val="Roboto Condensed"/>
      </rPr>
      <t xml:space="preserve">
</t>
    </r>
    <r>
      <rPr>
        <sz val="11"/>
        <color rgb="FF006096"/>
        <rFont val="Roboto Condensed"/>
      </rPr>
      <t>ocredit = -1</t>
    </r>
    <r>
      <rPr>
        <sz val="11"/>
        <color rgb="FF006096"/>
        <rFont val="Roboto Condensed"/>
      </rPr>
      <t xml:space="preserve">
</t>
    </r>
    <r>
      <rPr>
        <sz val="11"/>
        <color rgb="FF000000"/>
        <rFont val="Calibri"/>
      </rPr>
      <t xml:space="preserve">
</t>
    </r>
    <r>
      <rPr>
        <sz val="11"/>
        <color rgb="FF000000"/>
        <rFont val="Calibri"/>
      </rPr>
      <t xml:space="preserve">Run the following commands to verify the files: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include </t>
    </r>
    <r>
      <rPr>
        <b/>
        <sz val="11"/>
        <color rgb="FF000000"/>
        <rFont val="Calibri"/>
      </rPr>
      <t>retry=3</t>
    </r>
    <r>
      <rPr>
        <sz val="11"/>
        <color rgb="FF000000"/>
        <rFont val="Calibri"/>
      </rPr>
      <t xml:space="preserve"> on the </t>
    </r>
    <r>
      <rPr>
        <b/>
        <sz val="11"/>
        <color rgb="FF000000"/>
        <rFont val="Calibri"/>
      </rPr>
      <t>password requisite pam_pwquality.so</t>
    </r>
    <r>
      <rPr>
        <sz val="11"/>
        <color rgb="FF000000"/>
        <rFont val="Calibri"/>
      </rPr>
      <t xml:space="preserve"> line:</t>
    </r>
    <r>
      <rPr>
        <sz val="11"/>
        <color rgb="FF000000"/>
        <rFont val="Calibri"/>
      </rPr>
      <t xml:space="preserve">
</t>
    </r>
    <r>
      <rPr>
        <sz val="11"/>
        <color rgb="FF006096"/>
        <rFont val="Roboto Condensed"/>
      </rPr>
      <t># grep -P '^\h*password\h+([^#\n\r]+\h+)?pam_pwquality\.so\h+([^#\n\r]+\h+)?(retry=[1-3])\b' /etc/pam.d/system-password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password    requisite     pam_pwquality.so retry=3</t>
    </r>
    <r>
      <rPr>
        <sz val="11"/>
        <color rgb="FF006096"/>
        <rFont val="Roboto Condensed"/>
      </rPr>
      <t xml:space="preserve">
</t>
    </r>
    <r>
      <rPr>
        <sz val="11"/>
        <color rgb="FF000000"/>
        <rFont val="Calibri"/>
      </rPr>
      <t xml:space="preserve">
</t>
    </r>
    <r>
      <rPr>
        <sz val="11"/>
        <color rgb="FF006096"/>
        <rFont val="Roboto Condensed"/>
      </rPr>
      <t># grep -P '^\h*password\h+([^#\n\r]+\h+)?pam_pwquality\.so\h+([^#\n\r]+\h+)?(retry=[1-3])\b' /etc/pam.d/system-auth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</si>
  <si>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5.4.2</t>
  </si>
  <si>
    <r>
      <rPr>
        <sz val="11"/>
        <rFont val="Calibri"/>
      </rPr>
      <t>Ensure lockout for failed password attempts is configured</t>
    </r>
  </si>
  <si>
    <r>
      <rPr>
        <sz val="11"/>
        <color rgb="FF000000"/>
        <rFont val="Calibri"/>
      </rPr>
      <t xml:space="preserve">Set password lockouts and unlock times to conform to site policy. deny should be not greater than </t>
    </r>
    <r>
      <rPr>
        <b/>
        <sz val="11"/>
        <color rgb="FF000000"/>
        <rFont val="Calibri"/>
      </rPr>
      <t>5</t>
    </r>
    <r>
      <rPr>
        <sz val="11"/>
        <color rgb="FF000000"/>
        <rFont val="Calibri"/>
      </rPr>
      <t xml:space="preserve"> and unlock_time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the files </t>
    </r>
    <r>
      <rPr>
        <b/>
        <sz val="11"/>
        <color rgb="FF000000"/>
        <rFont val="Calibri"/>
      </rPr>
      <t>/etc/pam.d/system-auth</t>
    </r>
    <r>
      <rPr>
        <sz val="11"/>
        <color rgb="FF000000"/>
        <rFont val="Calibri"/>
      </rPr>
      <t xml:space="preserve"> and </t>
    </r>
    <r>
      <rPr>
        <b/>
        <sz val="11"/>
        <color rgb="FF000000"/>
        <rFont val="Calibri"/>
      </rPr>
      <t>/etc/pam.d/system-password</t>
    </r>
    <r>
      <rPr>
        <sz val="11"/>
        <color rgb="FF000000"/>
        <rFont val="Calibri"/>
      </rPr>
      <t xml:space="preserve"> and add the following lines:</t>
    </r>
    <r>
      <rPr>
        <sz val="11"/>
        <color rgb="FF000000"/>
        <rFont val="Calibri"/>
      </rPr>
      <t xml:space="preserve">
</t>
    </r>
    <r>
      <rPr>
        <sz val="11"/>
        <color rgb="FF000000"/>
        <rFont val="Calibri"/>
      </rPr>
      <t xml:space="preserve">Modify the </t>
    </r>
    <r>
      <rPr>
        <b/>
        <sz val="11"/>
        <color rgb="FF000000"/>
        <rFont val="Calibri"/>
      </rPr>
      <t>deny=</t>
    </r>
    <r>
      <rPr>
        <sz val="11"/>
        <color rgb="FF000000"/>
        <rFont val="Calibri"/>
      </rPr>
      <t xml:space="preserve"> and </t>
    </r>
    <r>
      <rPr>
        <b/>
        <sz val="11"/>
        <color rgb="FF000000"/>
        <rFont val="Calibri"/>
      </rPr>
      <t>unlock_time=</t>
    </r>
    <r>
      <rPr>
        <sz val="11"/>
        <color rgb="FF000000"/>
        <rFont val="Calibri"/>
      </rPr>
      <t xml:space="preserve"> parameters to conform to local site policy, Not to be greater than </t>
    </r>
    <r>
      <rPr>
        <b/>
        <sz val="11"/>
        <color rgb="FF000000"/>
        <rFont val="Calibri"/>
      </rPr>
      <t>deny=5</t>
    </r>
    <r>
      <rPr>
        <sz val="11"/>
        <color rgb="FF000000"/>
        <rFont val="Calibri"/>
      </rPr>
      <t>:</t>
    </r>
    <r>
      <rPr>
        <sz val="11"/>
        <color rgb="FF000000"/>
        <rFont val="Calibri"/>
      </rPr>
      <t xml:space="preserve">
</t>
    </r>
    <r>
      <rPr>
        <sz val="11"/>
        <color rgb="FF000000"/>
        <rFont val="Calibri"/>
      </rPr>
      <t xml:space="preserve">Add the following lines to the </t>
    </r>
    <r>
      <rPr>
        <b/>
        <sz val="11"/>
        <color rgb="FF000000"/>
        <rFont val="Calibri"/>
      </rPr>
      <t>auth</t>
    </r>
    <r>
      <rPr>
        <sz val="11"/>
        <color rgb="FF000000"/>
        <rFont val="Calibri"/>
      </rPr>
      <t xml:space="preserve"> section:</t>
    </r>
    <r>
      <rPr>
        <sz val="11"/>
        <color rgb="FF000000"/>
        <rFont val="Calibri"/>
      </rPr>
      <t xml:space="preserve">
</t>
    </r>
    <r>
      <rPr>
        <sz val="11"/>
        <color rgb="FF006096"/>
        <rFont val="Roboto Condensed"/>
      </rPr>
      <t>auth        required      pam_faillock.so preauth silent audit deny=5 unlock_time=900</t>
    </r>
    <r>
      <rPr>
        <sz val="11"/>
        <color rgb="FF006096"/>
        <rFont val="Roboto Condensed"/>
      </rPr>
      <t xml:space="preserve">
</t>
    </r>
    <r>
      <rPr>
        <sz val="11"/>
        <color rgb="FF006096"/>
        <rFont val="Roboto Condensed"/>
      </rPr>
      <t>auth        [default=die] pam_faillock.so authfail audit deny=5 unlock_time=900</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auth</t>
    </r>
    <r>
      <rPr>
        <sz val="11"/>
        <color rgb="FF000000"/>
        <rFont val="Calibri"/>
      </rPr>
      <t xml:space="preserve"> sections should look similar to the following example:</t>
    </r>
    <r>
      <rPr>
        <sz val="11"/>
        <color rgb="FF000000"/>
        <rFont val="Calibri"/>
      </rPr>
      <t xml:space="preserve">
</t>
    </r>
    <r>
      <rPr>
        <b/>
        <sz val="11"/>
        <color rgb="FF000000"/>
        <rFont val="Calibri"/>
      </rPr>
      <t>Note:</t>
    </r>
    <r>
      <rPr>
        <sz val="11"/>
        <color rgb="FF000000"/>
        <rFont val="Calibri"/>
      </rPr>
      <t xml:space="preserve"> The ordering on the lines in the auth section is important. The </t>
    </r>
    <r>
      <rPr>
        <b/>
        <sz val="11"/>
        <color rgb="FF000000"/>
        <rFont val="Calibri"/>
      </rPr>
      <t>preauth</t>
    </r>
    <r>
      <rPr>
        <sz val="11"/>
        <color rgb="FF000000"/>
        <rFont val="Calibri"/>
      </rPr>
      <t xml:space="preserve"> line needs to below the line </t>
    </r>
    <r>
      <rPr>
        <b/>
        <sz val="11"/>
        <color rgb="FF000000"/>
        <rFont val="Calibri"/>
      </rPr>
      <t>auth        required      pam_env.so</t>
    </r>
    <r>
      <rPr>
        <sz val="11"/>
        <color rgb="FF000000"/>
        <rFont val="Calibri"/>
      </rPr>
      <t xml:space="preserve"> and above all password validation lines.  The </t>
    </r>
    <r>
      <rPr>
        <b/>
        <sz val="11"/>
        <color rgb="FF000000"/>
        <rFont val="Calibri"/>
      </rPr>
      <t>authfail</t>
    </r>
    <r>
      <rPr>
        <sz val="11"/>
        <color rgb="FF000000"/>
        <rFont val="Calibri"/>
      </rPr>
      <t xml:space="preserve"> line needs to be after all password validation lines such as </t>
    </r>
    <r>
      <rPr>
        <b/>
        <sz val="11"/>
        <color rgb="FF000000"/>
        <rFont val="Calibri"/>
      </rPr>
      <t>pam_sss.so</t>
    </r>
    <r>
      <rPr>
        <sz val="11"/>
        <color rgb="FF000000"/>
        <rFont val="Calibri"/>
      </rPr>
      <t>. Incorrect order can cause you to be locked out of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        required      pam_env.so</t>
    </r>
    <r>
      <rPr>
        <sz val="11"/>
        <color rgb="FF006096"/>
        <rFont val="Roboto Condensed"/>
      </rPr>
      <t xml:space="preserve">
</t>
    </r>
    <r>
      <rPr>
        <sz val="11"/>
        <color rgb="FF006096"/>
        <rFont val="Roboto Condensed"/>
      </rPr>
      <t>auth        required      pam_faillock.so preauth silent audit deny=5 unlock_time=900 # &lt;- Under "auth required pam_env.so"</t>
    </r>
    <r>
      <rPr>
        <sz val="11"/>
        <color rgb="FF006096"/>
        <rFont val="Roboto Condensed"/>
      </rPr>
      <t xml:space="preserve">
</t>
    </r>
    <r>
      <rPr>
        <sz val="11"/>
        <color rgb="FF006096"/>
        <rFont val="Roboto Condensed"/>
      </rPr>
      <t>auth        sufficient    pam_unix.so nullok try_first_pass</t>
    </r>
    <r>
      <rPr>
        <sz val="11"/>
        <color rgb="FF006096"/>
        <rFont val="Roboto Condensed"/>
      </rPr>
      <t xml:space="preserve">
</t>
    </r>
    <r>
      <rPr>
        <sz val="11"/>
        <color rgb="FF006096"/>
        <rFont val="Roboto Condensed"/>
      </rPr>
      <t>auth        [default=die] pam_faillock.so authfail audit deny=5 unlock_time=900 # &lt;- Last auth line before "auth requisite  pam_succeed_if.so"</t>
    </r>
    <r>
      <rPr>
        <sz val="11"/>
        <color rgb="FF006096"/>
        <rFont val="Roboto Condensed"/>
      </rPr>
      <t xml:space="preserve">
</t>
    </r>
    <r>
      <rPr>
        <sz val="11"/>
        <color rgb="FF006096"/>
        <rFont val="Roboto Condensed"/>
      </rPr>
      <t>auth        requisite     pam_succeed_if.so uid &gt;= 1000 quiet_success</t>
    </r>
    <r>
      <rPr>
        <sz val="11"/>
        <color rgb="FF006096"/>
        <rFont val="Roboto Condensed"/>
      </rPr>
      <t xml:space="preserve">
</t>
    </r>
    <r>
      <rPr>
        <sz val="11"/>
        <color rgb="FF006096"/>
        <rFont val="Roboto Condensed"/>
      </rPr>
      <t>auth        required      pam_deny.so</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account</t>
    </r>
    <r>
      <rPr>
        <sz val="11"/>
        <color rgb="FF000000"/>
        <rFont val="Calibri"/>
      </rPr>
      <t xml:space="preserve"> section:</t>
    </r>
    <r>
      <rPr>
        <sz val="11"/>
        <color rgb="FF000000"/>
        <rFont val="Calibri"/>
      </rPr>
      <t xml:space="preserve">
</t>
    </r>
    <r>
      <rPr>
        <sz val="11"/>
        <color rgb="FF006096"/>
        <rFont val="Roboto Condensed"/>
      </rPr>
      <t>account     required      pam_faillock.so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account     required     pam_faillock.so</t>
    </r>
    <r>
      <rPr>
        <sz val="11"/>
        <color rgb="FF006096"/>
        <rFont val="Roboto Condensed"/>
      </rPr>
      <t xml:space="preserve">
</t>
    </r>
    <r>
      <rPr>
        <sz val="11"/>
        <color rgb="FF006096"/>
        <rFont val="Roboto Condensed"/>
      </rPr>
      <t>account     required     pam_unix.so</t>
    </r>
    <r>
      <rPr>
        <sz val="11"/>
        <color rgb="FF006096"/>
        <rFont val="Roboto Condensed"/>
      </rPr>
      <t xml:space="preserve">
</t>
    </r>
    <r>
      <rPr>
        <sz val="11"/>
        <color rgb="FF006096"/>
        <rFont val="Roboto Condensed"/>
      </rPr>
      <t>account     sufficient   pam_localuser.so</t>
    </r>
    <r>
      <rPr>
        <sz val="11"/>
        <color rgb="FF006096"/>
        <rFont val="Roboto Condensed"/>
      </rPr>
      <t xml:space="preserve">
</t>
    </r>
    <r>
      <rPr>
        <sz val="11"/>
        <color rgb="FF006096"/>
        <rFont val="Roboto Condensed"/>
      </rPr>
      <t>account     sufficient   pam_pam_succeed_if.so uid &lt; 1000 quiet</t>
    </r>
    <r>
      <rPr>
        <sz val="11"/>
        <color rgb="FF006096"/>
        <rFont val="Roboto Condensed"/>
      </rPr>
      <t xml:space="preserve">
</t>
    </r>
    <r>
      <rPr>
        <sz val="11"/>
        <color rgb="FF006096"/>
        <rFont val="Roboto Condensed"/>
      </rPr>
      <t>account     required     pam_permit.so</t>
    </r>
    <r>
      <rPr>
        <sz val="11"/>
        <color rgb="FF006096"/>
        <rFont val="Roboto Condensed"/>
      </rPr>
      <t xml:space="preserve">
</t>
    </r>
  </si>
  <si>
    <r>
      <rPr>
        <sz val="11"/>
        <color rgb="FF000000"/>
        <rFont val="Calibri"/>
      </rPr>
      <t xml:space="preserve">Lock out users after </t>
    </r>
    <r>
      <rPr>
        <i/>
        <sz val="11"/>
        <color rgb="FF000000"/>
        <rFont val="Calibri"/>
      </rPr>
      <t>n</t>
    </r>
    <r>
      <rPr>
        <sz val="11"/>
        <color rgb="FF000000"/>
        <rFont val="Calibri"/>
      </rPr>
      <t xml:space="preserve"> unsuccessful consecutive login attempts.</t>
    </r>
    <r>
      <rPr>
        <sz val="11"/>
        <color rgb="FF000000"/>
        <rFont val="Calibri"/>
      </rPr>
      <t xml:space="preserve">
</t>
    </r>
    <r>
      <rPr>
        <sz val="11"/>
        <color rgb="FF000000"/>
        <rFont val="Calibri"/>
      </rPr>
      <t xml:space="preserve">- </t>
    </r>
    <r>
      <rPr>
        <b/>
        <sz val="11"/>
        <color rgb="FF000000"/>
        <rFont val="Calibri"/>
      </rPr>
      <t>deny=&lt;n&gt;</t>
    </r>
    <r>
      <rPr>
        <sz val="11"/>
        <color rgb="FF000000"/>
        <rFont val="Calibri"/>
      </rPr>
      <t xml:space="preserve"> - Number of attempts before the account is locked</t>
    </r>
    <r>
      <rPr>
        <sz val="11"/>
        <color rgb="FF000000"/>
        <rFont val="Calibri"/>
      </rPr>
      <t xml:space="preserve">
</t>
    </r>
    <r>
      <rPr>
        <sz val="11"/>
        <color rgb="FF000000"/>
        <rFont val="Calibri"/>
      </rPr>
      <t xml:space="preserve">- </t>
    </r>
    <r>
      <rPr>
        <b/>
        <sz val="11"/>
        <color rgb="FF000000"/>
        <rFont val="Calibri"/>
      </rPr>
      <t>unlock_time=&lt;n&gt;</t>
    </r>
    <r>
      <rPr>
        <sz val="11"/>
        <color rgb="FF000000"/>
        <rFont val="Calibri"/>
      </rPr>
      <t xml:space="preserve"> - Time in seconds before the account is unlocked</t>
    </r>
    <r>
      <rPr>
        <sz val="11"/>
        <color rgb="FF000000"/>
        <rFont val="Calibri"/>
      </rPr>
      <t xml:space="preserve">
</t>
    </r>
    <r>
      <rPr>
        <b/>
        <sz val="11"/>
        <color rgb="FF000000"/>
        <rFont val="Calibri"/>
      </rPr>
      <t>Note:</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</si>
  <si>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Verify password lockouts are configured. Depending on the version you are running, follow </t>
    </r>
    <r>
      <rPr>
        <b/>
        <sz val="11"/>
        <color rgb="FF000000"/>
        <rFont val="Calibri"/>
      </rPr>
      <t>one</t>
    </r>
    <r>
      <rPr>
        <sz val="11"/>
        <color rgb="FF000000"/>
        <rFont val="Calibri"/>
      </rPr>
      <t xml:space="preserve"> of the two methods bellow.</t>
    </r>
    <r>
      <rPr>
        <sz val="11"/>
        <color rgb="FF000000"/>
        <rFont val="Calibri"/>
      </rPr>
      <t xml:space="preserve">
</t>
    </r>
    <r>
      <rPr>
        <sz val="11"/>
        <color rgb="FF000000"/>
        <rFont val="Calibri"/>
      </rPr>
      <t xml:space="preserve">- </t>
    </r>
    <r>
      <rPr>
        <b/>
        <sz val="11"/>
        <color rgb="FF000000"/>
        <rFont val="Calibri"/>
      </rPr>
      <t>deny</t>
    </r>
    <r>
      <rPr>
        <sz val="11"/>
        <color rgb="FF000000"/>
        <rFont val="Calibri"/>
      </rPr>
      <t xml:space="preserve"> </t>
    </r>
    <r>
      <rPr>
        <b/>
        <sz val="11"/>
        <color rgb="FF000000"/>
        <rFont val="Calibri"/>
      </rPr>
      <t>should not</t>
    </r>
    <r>
      <rPr>
        <sz val="11"/>
        <color rgb="FF000000"/>
        <rFont val="Calibri"/>
      </rPr>
      <t xml:space="preserve"> be </t>
    </r>
    <r>
      <rPr>
        <b/>
        <sz val="11"/>
        <color rgb="FF000000"/>
        <rFont val="Calibri"/>
      </rPr>
      <t>0</t>
    </r>
    <r>
      <rPr>
        <sz val="11"/>
        <color rgb="FF000000"/>
        <rFont val="Calibri"/>
      </rPr>
      <t xml:space="preserve"> (never) or greater the </t>
    </r>
    <r>
      <rPr>
        <b/>
        <sz val="11"/>
        <color rgb="FF000000"/>
        <rFont val="Calibri"/>
      </rPr>
      <t>5</t>
    </r>
    <r>
      <rPr>
        <sz val="11"/>
        <color rgb="FF000000"/>
        <rFont val="Calibri"/>
      </rPr>
      <t xml:space="preserve">
</t>
    </r>
    <r>
      <rPr>
        <sz val="11"/>
        <color rgb="FF000000"/>
        <rFont val="Calibri"/>
      </rPr>
      <t xml:space="preserve">- </t>
    </r>
    <r>
      <rPr>
        <b/>
        <sz val="11"/>
        <color rgb="FF000000"/>
        <rFont val="Calibri"/>
      </rPr>
      <t>unlock_time</t>
    </r>
    <r>
      <rPr>
        <sz val="11"/>
        <color rgb="FF000000"/>
        <rFont val="Calibri"/>
      </rPr>
      <t xml:space="preserve"> </t>
    </r>
    <r>
      <rPr>
        <b/>
        <sz val="11"/>
        <color rgb="FF000000"/>
        <rFont val="Calibri"/>
      </rPr>
      <t>should</t>
    </r>
    <r>
      <rPr>
        <sz val="11"/>
        <color rgb="FF000000"/>
        <rFont val="Calibri"/>
      </rPr>
      <t xml:space="preserve">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more.</t>
    </r>
    <r>
      <rPr>
        <sz val="11"/>
        <color rgb="FF000000"/>
        <rFont val="Calibri"/>
      </rPr>
      <t xml:space="preserve">
</t>
    </r>
    <r>
      <rPr>
        <sz val="11"/>
        <color rgb="FF000000"/>
        <rFont val="Calibri"/>
      </rPr>
      <t xml:space="preserve">These settings are commonly configured with the </t>
    </r>
    <r>
      <rPr>
        <b/>
        <sz val="11"/>
        <color rgb="FF000000"/>
        <rFont val="Calibri"/>
      </rPr>
      <t>pam_failock.so</t>
    </r>
    <r>
      <rPr>
        <sz val="11"/>
        <color rgb="FF000000"/>
        <rFont val="Calibri"/>
      </rPr>
      <t xml:space="preserve">  module found in </t>
    </r>
    <r>
      <rPr>
        <b/>
        <sz val="11"/>
        <color rgb="FF000000"/>
        <rFont val="Calibri"/>
      </rPr>
      <t>/etc/pam.d/system-auth</t>
    </r>
    <r>
      <rPr>
        <sz val="11"/>
        <color rgb="FF000000"/>
        <rFont val="Calibri"/>
      </rPr>
      <t xml:space="preserve"> and </t>
    </r>
    <r>
      <rPr>
        <b/>
        <sz val="11"/>
        <color rgb="FF000000"/>
        <rFont val="Calibri"/>
      </rPr>
      <t>/etc/pam.d/system-password</t>
    </r>
    <r>
      <rPr>
        <sz val="11"/>
        <color rgb="FF000000"/>
        <rFont val="Calibri"/>
      </rPr>
      <t>.</t>
    </r>
    <r>
      <rPr>
        <sz val="11"/>
        <color rgb="FF000000"/>
        <rFont val="Calibri"/>
      </rPr>
      <t xml:space="preserve">
</t>
    </r>
    <r>
      <rPr>
        <sz val="11"/>
        <color rgb="FF000000"/>
        <rFont val="Calibri"/>
      </rPr>
      <t>Run the following command are review the output to ensure that it follows local site policy.</t>
    </r>
    <r>
      <rPr>
        <sz val="11"/>
        <color rgb="FF000000"/>
        <rFont val="Calibri"/>
      </rPr>
      <t xml:space="preserve">
</t>
    </r>
    <r>
      <rPr>
        <sz val="11"/>
        <color rgb="FF006096"/>
        <rFont val="Roboto Condensed"/>
      </rPr>
      <t># grep -P '^\h*auth\h+[^#\n\r]+\h+pam_faillock.so\s+' /etc/pam.d/system-password /etc/pam.d/system-auth</t>
    </r>
    <r>
      <rPr>
        <sz val="11"/>
        <color rgb="FF006096"/>
        <rFont val="Roboto Condensed"/>
      </rPr>
      <t xml:space="preserve">
</t>
    </r>
    <r>
      <rPr>
        <sz val="11"/>
        <color rgb="FF000000"/>
        <rFont val="Calibri"/>
      </rPr>
      <t xml:space="preserve">
</t>
    </r>
    <r>
      <rPr>
        <sz val="11"/>
        <color rgb="FF000000"/>
        <rFont val="Calibri"/>
      </rPr>
      <t>Output should look similar to:</t>
    </r>
    <r>
      <rPr>
        <sz val="11"/>
        <color rgb="FF000000"/>
        <rFont val="Calibri"/>
      </rPr>
      <t xml:space="preserve">
</t>
    </r>
    <r>
      <rPr>
        <sz val="11"/>
        <color rgb="FF006096"/>
        <rFont val="Roboto Condensed"/>
      </rPr>
      <t>/etc/pam.d/system-password:auth     required     pam_faillock.so preauth silent deny=5 unlock_time=900</t>
    </r>
    <r>
      <rPr>
        <sz val="11"/>
        <color rgb="FF006096"/>
        <rFont val="Roboto Condensed"/>
      </rPr>
      <t xml:space="preserve">
</t>
    </r>
    <r>
      <rPr>
        <sz val="11"/>
        <color rgb="FF006096"/>
        <rFont val="Roboto Condensed"/>
      </rPr>
      <t>/etc/pam.d/system-password:auth     required     pam_faillock.so authfail deny=5 unlock_time=900</t>
    </r>
    <r>
      <rPr>
        <sz val="11"/>
        <color rgb="FF006096"/>
        <rFont val="Roboto Condensed"/>
      </rPr>
      <t xml:space="preserve">
</t>
    </r>
    <r>
      <rPr>
        <sz val="11"/>
        <color rgb="FF006096"/>
        <rFont val="Roboto Condensed"/>
      </rPr>
      <t>/etc/pam.d/system-auth:auth       required     pam_faillock.so preauth silent deny=5 unlock_time=900</t>
    </r>
    <r>
      <rPr>
        <sz val="11"/>
        <color rgb="FF006096"/>
        <rFont val="Roboto Condensed"/>
      </rPr>
      <t xml:space="preserve">
</t>
    </r>
    <r>
      <rPr>
        <sz val="11"/>
        <color rgb="FF006096"/>
        <rFont val="Roboto Condensed"/>
      </rPr>
      <t>/etc/pam.d/system-auth:auth       required     pam_faillock.so authfail deny=5 unlock_time=900</t>
    </r>
    <r>
      <rPr>
        <sz val="11"/>
        <color rgb="FF006096"/>
        <rFont val="Roboto Condensed"/>
      </rPr>
      <t xml:space="preserve">
</t>
    </r>
  </si>
  <si>
    <t>5.4.3</t>
  </si>
  <si>
    <r>
      <rPr>
        <sz val="11"/>
        <rFont val="Calibri"/>
      </rPr>
      <t>Ensure password hashing algorithm is SHA-512</t>
    </r>
  </si>
  <si>
    <r>
      <rPr>
        <sz val="11"/>
        <color rgb="FF000000"/>
        <rFont val="Calibri"/>
      </rPr>
      <t xml:space="preserve">Edit the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files to include </t>
    </r>
    <r>
      <rPr>
        <b/>
        <sz val="11"/>
        <color rgb="FF000000"/>
        <rFont val="Calibri"/>
      </rPr>
      <t>sha512</t>
    </r>
    <r>
      <rPr>
        <sz val="11"/>
        <color rgb="FF000000"/>
        <rFont val="Calibri"/>
      </rPr>
      <t xml:space="preserve"> option and remove the </t>
    </r>
    <r>
      <rPr>
        <b/>
        <sz val="11"/>
        <color rgb="FF000000"/>
        <rFont val="Calibri"/>
      </rPr>
      <t>md5</t>
    </r>
    <r>
      <rPr>
        <sz val="11"/>
        <color rgb="FF000000"/>
        <rFont val="Calibri"/>
      </rPr>
      <t xml:space="preserve"> option for </t>
    </r>
    <r>
      <rPr>
        <b/>
        <sz val="11"/>
        <color rgb="FF000000"/>
        <rFont val="Calibri"/>
      </rPr>
      <t>pam_unix.so</t>
    </r>
    <r>
      <rPr>
        <sz val="11"/>
        <color rgb="FF000000"/>
        <rFont val="Calibri"/>
      </rPr>
      <t>:</t>
    </r>
    <r>
      <rPr>
        <sz val="11"/>
        <color rgb="FF000000"/>
        <rFont val="Calibri"/>
      </rPr>
      <t xml:space="preserve">
</t>
    </r>
    <r>
      <rPr>
        <sz val="11"/>
        <color rgb="FF006096"/>
        <rFont val="Roboto Condensed"/>
      </rPr>
      <t>password sufficient pam_unix.so sha512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Any system accounts that need to be expired should be carefully done separately by the system administrator to prevent any potential problems.</t>
    </r>
    <r>
      <rPr>
        <sz val="11"/>
        <color rgb="FF000000"/>
        <rFont val="Calibri"/>
      </rPr>
      <t xml:space="preserve">
</t>
    </r>
    <r>
      <rPr>
        <sz val="11"/>
        <color rgb="FF000000"/>
        <rFont val="Calibri"/>
      </rPr>
      <t>- If it is determined that the password algorithm being used is not SHA-512, once it is changed, it is recommended that all user ID's be immediately expired and forced to change their passwords on next login, In accordance with local site policies.</t>
    </r>
  </si>
  <si>
    <r>
      <rPr>
        <sz val="11"/>
        <color rgb="FF000000"/>
        <rFont val="Calibri"/>
      </rPr>
      <t xml:space="preserve">The commands below change password encryption from </t>
    </r>
    <r>
      <rPr>
        <b/>
        <sz val="11"/>
        <color rgb="FF000000"/>
        <rFont val="Calibri"/>
      </rPr>
      <t>md5</t>
    </r>
    <r>
      <rPr>
        <sz val="11"/>
        <color rgb="FF000000"/>
        <rFont val="Calibri"/>
      </rPr>
      <t xml:space="preserve"> to </t>
    </r>
    <r>
      <rPr>
        <b/>
        <sz val="11"/>
        <color rgb="FF000000"/>
        <rFont val="Calibri"/>
      </rPr>
      <t>sha512</t>
    </r>
    <r>
      <rPr>
        <sz val="11"/>
        <color rgb="FF000000"/>
        <rFont val="Calibri"/>
      </rPr>
      <t xml:space="preserve"> (a much stronger hashing algorithm). All existing accounts will need to perform a password change to upgrade the stored hashes to the new algorithm.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These changes only apply to accounts configured on the local system.</t>
    </r>
    <r>
      <rPr>
        <sz val="11"/>
        <color rgb="FF000000"/>
        <rFont val="Calibri"/>
      </rPr>
      <t xml:space="preserve">
</t>
    </r>
    <r>
      <rPr>
        <sz val="11"/>
        <color rgb="FF000000"/>
        <rFont val="Calibri"/>
      </rPr>
      <t>- Additional module options may be set, recommendation only covers those listed here.</t>
    </r>
  </si>
  <si>
    <r>
      <rPr>
        <sz val="11"/>
        <color rgb="FF000000"/>
        <rFont val="Calibri"/>
      </rPr>
      <t>Run the following command to verify the sha512 option is included:</t>
    </r>
    <r>
      <rPr>
        <sz val="11"/>
        <color rgb="FF000000"/>
        <rFont val="Calibri"/>
      </rPr>
      <t xml:space="preserve">
</t>
    </r>
    <r>
      <rPr>
        <sz val="11"/>
        <color rgb="FF006096"/>
        <rFont val="Roboto Condensed"/>
      </rPr>
      <t># grep -P '^\h*password\h+([^#\n\r]+)?\h+pam_unix\.so\h+([^#\n\r]+\h+)?sha512\b' /etc/pam.d/system-auth /etc/pam.d/system-password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/etc/pam.d/system-auth:password    sufficient    pam_unix.so sha512 shadow try_first_pass use_authtok</t>
    </r>
    <r>
      <rPr>
        <sz val="11"/>
        <color rgb="FF006096"/>
        <rFont val="Roboto Condensed"/>
      </rPr>
      <t xml:space="preserve">
</t>
    </r>
    <r>
      <rPr>
        <sz val="11"/>
        <color rgb="FF006096"/>
        <rFont val="Roboto Condensed"/>
      </rPr>
      <t>/etc/pam.d/system-password:password    sufficient    pam_unix.so sha512 shadow try_first_pass use_authtok</t>
    </r>
    <r>
      <rPr>
        <sz val="11"/>
        <color rgb="FF006096"/>
        <rFont val="Roboto Condensed"/>
      </rPr>
      <t xml:space="preserve">
</t>
    </r>
  </si>
  <si>
    <r>
      <rPr>
        <sz val="11"/>
        <color rgb="FF000000"/>
        <rFont val="Calibri"/>
      </rPr>
      <t>sha512</t>
    </r>
  </si>
  <si>
    <t>5.4.4</t>
  </si>
  <si>
    <r>
      <rPr>
        <sz val="11"/>
        <rFont val="Calibri"/>
      </rPr>
      <t>Ensure password reuse is limited</t>
    </r>
  </si>
  <si>
    <r>
      <rPr>
        <sz val="11"/>
        <color rgb="FF000000"/>
        <rFont val="Calibri"/>
      </rPr>
      <t xml:space="preserve">Edit </t>
    </r>
    <r>
      <rPr>
        <b/>
        <sz val="11"/>
        <color rgb="FF000000"/>
        <rFont val="Calibri"/>
      </rPr>
      <t>both</t>
    </r>
    <r>
      <rPr>
        <sz val="11"/>
        <color rgb="FF000000"/>
        <rFont val="Calibri"/>
      </rPr>
      <t xml:space="preserve"> the </t>
    </r>
    <r>
      <rPr>
        <b/>
        <sz val="11"/>
        <color rgb="FF000000"/>
        <rFont val="Calibri"/>
      </rPr>
      <t>/etc/pam.d/system-password</t>
    </r>
    <r>
      <rPr>
        <sz val="11"/>
        <color rgb="FF000000"/>
        <rFont val="Calibri"/>
      </rPr>
      <t xml:space="preserve"> and </t>
    </r>
    <r>
      <rPr>
        <b/>
        <sz val="11"/>
        <color rgb="FF000000"/>
        <rFont val="Calibri"/>
      </rPr>
      <t>/etc/pam.d/system-auth</t>
    </r>
    <r>
      <rPr>
        <sz val="11"/>
        <color rgb="FF000000"/>
        <rFont val="Calibri"/>
      </rPr>
      <t xml:space="preserve"> files to include the remember option and conform to site policy as shown:</t>
    </r>
    <r>
      <rPr>
        <sz val="11"/>
        <color rgb="FF000000"/>
        <rFont val="Calibri"/>
      </rPr>
      <t xml:space="preserve">
</t>
    </r>
    <r>
      <rPr>
        <b/>
        <sz val="11"/>
        <color rgb="FF000000"/>
        <rFont val="Calibri"/>
      </rPr>
      <t>Note:</t>
    </r>
    <r>
      <rPr>
        <sz val="11"/>
        <color rgb="FF000000"/>
        <rFont val="Calibri"/>
      </rPr>
      <t xml:space="preserve"> Add or modify the line containing the </t>
    </r>
    <r>
      <rPr>
        <b/>
        <sz val="11"/>
        <color rgb="FF000000"/>
        <rFont val="Calibri"/>
      </rPr>
      <t>pam_pwhistory.so</t>
    </r>
    <r>
      <rPr>
        <sz val="11"/>
        <color rgb="FF000000"/>
        <rFont val="Calibri"/>
      </rPr>
      <t xml:space="preserve"> </t>
    </r>
    <r>
      <rPr>
        <b/>
        <sz val="11"/>
        <color rgb="FF000000"/>
        <rFont val="Calibri"/>
      </rPr>
      <t xml:space="preserve">after the first occurrence of </t>
    </r>
    <r>
      <rPr>
        <b/>
        <sz val="11"/>
        <color rgb="FF000000"/>
        <rFont val="Calibri"/>
      </rPr>
      <t>password requisite</t>
    </r>
    <r>
      <rPr>
        <b/>
        <sz val="11"/>
        <color rgb="FF000000"/>
        <rFont val="Calibri"/>
      </rPr>
      <t>:</t>
    </r>
    <r>
      <rPr>
        <sz val="11"/>
        <color rgb="FF000000"/>
        <rFont val="Calibri"/>
      </rPr>
      <t xml:space="preserve">
</t>
    </r>
    <r>
      <rPr>
        <sz val="11"/>
        <color rgb="FF006096"/>
        <rFont val="Roboto Condensed"/>
      </rPr>
      <t>password    requisite      pam_pwhistory.so remember=5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Second line is modified</t>
    </r>
    <r>
      <rPr>
        <sz val="11"/>
        <color rgb="FF000000"/>
        <rFont val="Calibri"/>
      </rPr>
      <t>)</t>
    </r>
    <r>
      <rPr>
        <sz val="11"/>
        <color rgb="FF000000"/>
        <rFont val="Calibri"/>
      </rPr>
      <t xml:space="preserve">
</t>
    </r>
    <r>
      <rPr>
        <sz val="11"/>
        <color rgb="FF006096"/>
        <rFont val="Roboto Condensed"/>
      </rPr>
      <t>password    requisite     pam_pwquality.so try_first_pass local_users_only authtok_type=</t>
    </r>
    <r>
      <rPr>
        <sz val="11"/>
        <color rgb="FF006096"/>
        <rFont val="Roboto Condensed"/>
      </rPr>
      <t xml:space="preserve">
</t>
    </r>
    <r>
      <rPr>
        <sz val="11"/>
        <color rgb="FF006096"/>
        <rFont val="Roboto Condensed"/>
      </rPr>
      <t xml:space="preserve">password    requisite      pam_pwhistory.so use_authtok remember=5 retry=3 </t>
    </r>
    <r>
      <rPr>
        <sz val="11"/>
        <color rgb="FF006096"/>
        <rFont val="Roboto Condensed"/>
      </rPr>
      <t xml:space="preserve">
</t>
    </r>
    <r>
      <rPr>
        <sz val="11"/>
        <color rgb="FF006096"/>
        <rFont val="Roboto Condensed"/>
      </rPr>
      <t>password    sufficient    pam_unix.so sha512 shadow try_first_pass use_authtok</t>
    </r>
    <r>
      <rPr>
        <sz val="11"/>
        <color rgb="FF006096"/>
        <rFont val="Roboto Condensed"/>
      </rPr>
      <t xml:space="preserve">
</t>
    </r>
    <r>
      <rPr>
        <sz val="11"/>
        <color rgb="FF006096"/>
        <rFont val="Roboto Condensed"/>
      </rPr>
      <t>password    required      pam_deny.so</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</si>
  <si>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t>
    </r>
  </si>
  <si>
    <r>
      <rPr>
        <sz val="11"/>
        <color rgb="FF000000"/>
        <rFont val="Calibri"/>
      </rPr>
      <t xml:space="preserve">Verify remembered password history follows local site policy, not to be less than </t>
    </r>
    <r>
      <rPr>
        <b/>
        <sz val="11"/>
        <color rgb="FF000000"/>
        <rFont val="Calibri"/>
      </rPr>
      <t>5</t>
    </r>
    <r>
      <rPr>
        <sz val="11"/>
        <color rgb="FF000000"/>
        <rFont val="Calibri"/>
      </rPr>
      <t>.</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 '^\h*password\h+[^#\n\r]+\h+pam_pwhistory\.so\h+([^#\n\r]+\h+)?remember=([5-9]|[1-9][0-9]+)\b' /etc/pam.d/system-password /etc/pam.d/system-auth</t>
    </r>
    <r>
      <rPr>
        <sz val="11"/>
        <color rgb="FF006096"/>
        <rFont val="Roboto Condensed"/>
      </rPr>
      <t xml:space="preserve">
</t>
    </r>
    <r>
      <rPr>
        <sz val="11"/>
        <color rgb="FF000000"/>
        <rFont val="Calibri"/>
      </rPr>
      <t xml:space="preserve">
</t>
    </r>
    <r>
      <rPr>
        <sz val="11"/>
        <color rgb="FF000000"/>
        <rFont val="Calibri"/>
      </rPr>
      <t>Output should look similar to:</t>
    </r>
    <r>
      <rPr>
        <sz val="11"/>
        <color rgb="FF000000"/>
        <rFont val="Calibri"/>
      </rPr>
      <t xml:space="preserve">
</t>
    </r>
    <r>
      <rPr>
        <sz val="11"/>
        <color rgb="FF006096"/>
        <rFont val="Roboto Condensed"/>
      </rPr>
      <t>/etc/pam.d/system-auth:password    requisite      pam_pwhistory.so remember=5</t>
    </r>
    <r>
      <rPr>
        <sz val="11"/>
        <color rgb="FF006096"/>
        <rFont val="Roboto Condensed"/>
      </rPr>
      <t xml:space="preserve">
</t>
    </r>
    <r>
      <rPr>
        <sz val="11"/>
        <color rgb="FF006096"/>
        <rFont val="Roboto Condensed"/>
      </rPr>
      <t>/etc/pam.d/system-password:password    requisite      pam_pwhistory.so remember=5</t>
    </r>
    <r>
      <rPr>
        <sz val="11"/>
        <color rgb="FF006096"/>
        <rFont val="Roboto Condensed"/>
      </rPr>
      <t xml:space="preserve">
</t>
    </r>
  </si>
  <si>
    <t>Set Shadow Password Suite Parameters</t>
  </si>
  <si>
    <t>5.5.1.1</t>
  </si>
  <si>
    <r>
      <rPr>
        <sz val="11"/>
        <rFont val="Calibri"/>
      </rPr>
      <t>Ensure password expiration is 365 days or less</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</si>
  <si>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</si>
  <si>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  It is recommended that the </t>
    </r>
    <r>
      <rPr>
        <b/>
        <sz val="11"/>
        <color rgb="FF000000"/>
        <rFont val="Calibri"/>
      </rPr>
      <t>PASS_MAX_DAYS</t>
    </r>
    <r>
      <rPr>
        <sz val="11"/>
        <color rgb="FF000000"/>
        <rFont val="Calibri"/>
      </rPr>
      <t xml:space="preserve"> parameter be set to less than or equal to 365 days.</t>
    </r>
  </si>
  <si>
    <r>
      <rPr>
        <sz val="11"/>
        <color rgb="FF000000"/>
        <rFont val="Calibri"/>
      </rPr>
      <t xml:space="preserve">Run the following command and verify </t>
    </r>
    <r>
      <rPr>
        <b/>
        <sz val="11"/>
        <color rgb="FF000000"/>
        <rFont val="Calibri"/>
      </rPr>
      <t>PASS_MAX_DAYS</t>
    </r>
    <r>
      <rPr>
        <sz val="11"/>
        <color rgb="FF000000"/>
        <rFont val="Calibri"/>
      </rPr>
      <t xml:space="preserve"> conforms to site policy (no more than 365 days):</t>
    </r>
    <r>
      <rPr>
        <sz val="11"/>
        <color rgb="FF000000"/>
        <rFont val="Calibri"/>
      </rPr>
      <t xml:space="preserve">
</t>
    </r>
    <r>
      <rPr>
        <sz val="11"/>
        <color rgb="FF006096"/>
        <rFont val="Roboto Condensed"/>
      </rPr>
      <t># grep PASS_MAX_DAYS /etc/login.defs</t>
    </r>
    <r>
      <rPr>
        <sz val="11"/>
        <color rgb="FF006096"/>
        <rFont val="Roboto Condensed"/>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Run the following command and Review list of users and PASS_MAX_DAYS to verify that all users' PASS_MAX_DAYS conforms to site policy (no more than 365 days):</t>
    </r>
    <r>
      <rPr>
        <sz val="11"/>
        <color rgb="FF000000"/>
        <rFont val="Calibri"/>
      </rPr>
      <t xml:space="preserve">
</t>
    </r>
    <r>
      <rPr>
        <sz val="11"/>
        <color rgb="FF006096"/>
        <rFont val="Roboto Condensed"/>
      </rPr>
      <t># awk -F: '$2~/^[^*!xX\n\r][^\n\r]+/{print $1":"$5}' /etc/shadow</t>
    </r>
    <r>
      <rPr>
        <sz val="11"/>
        <color rgb="FF006096"/>
        <rFont val="Roboto Condensed"/>
      </rPr>
      <t xml:space="preserve">
</t>
    </r>
    <r>
      <rPr>
        <sz val="11"/>
        <color rgb="FF006096"/>
        <rFont val="Roboto Condensed"/>
      </rPr>
      <t>&lt;user&gt;:&lt;PASS_MAX_DAYS&gt;</t>
    </r>
    <r>
      <rPr>
        <sz val="11"/>
        <color rgb="FF006096"/>
        <rFont val="Roboto Condensed"/>
      </rPr>
      <t xml:space="preserve">
</t>
    </r>
  </si>
  <si>
    <t>5.5.1.2</t>
  </si>
  <si>
    <r>
      <rPr>
        <sz val="11"/>
        <rFont val="Calibri"/>
      </rPr>
      <t>Ensure minimum days between password changes is configured</t>
    </r>
  </si>
  <si>
    <r>
      <rPr>
        <sz val="11"/>
        <color rgb="FF000000"/>
        <rFont val="Calibri"/>
      </rPr>
      <t xml:space="preserve">Set the </t>
    </r>
    <r>
      <rPr>
        <b/>
        <sz val="11"/>
        <color rgb="FF000000"/>
        <rFont val="Calibri"/>
      </rPr>
      <t>PASS_MIN_DAYS</t>
    </r>
    <r>
      <rPr>
        <sz val="11"/>
        <color rgb="FF000000"/>
        <rFont val="Calibri"/>
      </rPr>
      <t xml:space="preserve">  parameter to 1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--mindays 1 &lt;user&gt;</t>
    </r>
    <r>
      <rPr>
        <sz val="11"/>
        <color rgb="FF006096"/>
        <rFont val="Roboto Condensed"/>
      </rPr>
      <t xml:space="preserve">
</t>
    </r>
  </si>
  <si>
    <r>
      <rPr>
        <sz val="11"/>
        <color rgb="FF000000"/>
        <rFont val="Calibri"/>
      </rPr>
      <t xml:space="preserve">The </t>
    </r>
    <r>
      <rPr>
        <b/>
        <sz val="11"/>
        <color rgb="FF000000"/>
        <rFont val="Calibri"/>
      </rPr>
      <t>PASS_MIN_DAYS</t>
    </r>
    <r>
      <rPr>
        <sz val="11"/>
        <color rgb="FF000000"/>
        <rFont val="Calibri"/>
      </rPr>
      <t xml:space="preserve"> parameter in </t>
    </r>
    <r>
      <rPr>
        <b/>
        <sz val="11"/>
        <color rgb="FF000000"/>
        <rFont val="Calibri"/>
      </rPr>
      <t>/etc/login.defs</t>
    </r>
    <r>
      <rPr>
        <sz val="11"/>
        <color rgb="FF000000"/>
        <rFont val="Calibri"/>
      </rPr>
      <t xml:space="preserve"> allows an administrator to prevent users from changing their password until a minimum number of days have passed since the last time the user changed their password. It is recommended that </t>
    </r>
    <r>
      <rPr>
        <b/>
        <sz val="11"/>
        <color rgb="FF000000"/>
        <rFont val="Calibri"/>
      </rPr>
      <t>PASS_MIN_DAYS</t>
    </r>
    <r>
      <rPr>
        <sz val="11"/>
        <color rgb="FF000000"/>
        <rFont val="Calibri"/>
      </rPr>
      <t xml:space="preserve"> parameter be set to 1 or more days.</t>
    </r>
  </si>
  <si>
    <r>
      <rPr>
        <sz val="11"/>
        <color rgb="FF000000"/>
        <rFont val="Calibri"/>
      </rPr>
      <t xml:space="preserve">Run the following command and verify </t>
    </r>
    <r>
      <rPr>
        <b/>
        <sz val="11"/>
        <color rgb="FF000000"/>
        <rFont val="Calibri"/>
      </rPr>
      <t>PASS_MIN_DAYS</t>
    </r>
    <r>
      <rPr>
        <sz val="11"/>
        <color rgb="FF000000"/>
        <rFont val="Calibri"/>
      </rPr>
      <t xml:space="preserve"> conforms to site policy (no less than 1 day):</t>
    </r>
    <r>
      <rPr>
        <sz val="11"/>
        <color rgb="FF000000"/>
        <rFont val="Calibri"/>
      </rPr>
      <t xml:space="preserve">
</t>
    </r>
    <r>
      <rPr>
        <sz val="11"/>
        <color rgb="FF006096"/>
        <rFont val="Roboto Condensed"/>
      </rPr>
      <t># grep ^\s*PASS_MIN_DAYS /etc/login.defs</t>
    </r>
    <r>
      <rPr>
        <sz val="11"/>
        <color rgb="FF006096"/>
        <rFont val="Roboto Condensed"/>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and Review list of users and PASS_MIN_DAYS to Verify that all users' PASS_MIN_DAYS conform s to site policy (no less than 1 day):</t>
    </r>
    <r>
      <rPr>
        <sz val="11"/>
        <color rgb="FF000000"/>
        <rFont val="Calibri"/>
      </rPr>
      <t xml:space="preserve">
</t>
    </r>
    <r>
      <rPr>
        <sz val="11"/>
        <color rgb="FF006096"/>
        <rFont val="Roboto Condensed"/>
      </rPr>
      <t># awk -F: '$2~/^[^*!xX\n\r][^\n\r]+/{print $1":"$4}' /etc/shadow</t>
    </r>
    <r>
      <rPr>
        <sz val="11"/>
        <color rgb="FF006096"/>
        <rFont val="Roboto Condensed"/>
      </rPr>
      <t xml:space="preserve">
</t>
    </r>
    <r>
      <rPr>
        <sz val="11"/>
        <color rgb="FF006096"/>
        <rFont val="Roboto Condensed"/>
      </rPr>
      <t>&lt;user&gt;:&lt;PASS_MIN_DAYS&gt;</t>
    </r>
    <r>
      <rPr>
        <sz val="11"/>
        <color rgb="FF006096"/>
        <rFont val="Roboto Condensed"/>
      </rPr>
      <t xml:space="preserve">
</t>
    </r>
  </si>
  <si>
    <r>
      <rPr>
        <sz val="11"/>
        <color rgb="FF000000"/>
        <rFont val="Calibri"/>
      </rPr>
      <t>PASS_MIN_DAYS   0</t>
    </r>
  </si>
  <si>
    <t>5.5.1.3</t>
  </si>
  <si>
    <r>
      <rPr>
        <sz val="11"/>
        <rFont val="Calibri"/>
      </rPr>
      <t>Ensure password expiration warning days is 7 or more</t>
    </r>
  </si>
  <si>
    <r>
      <rPr>
        <sz val="11"/>
        <color rgb="FF000000"/>
        <rFont val="Calibri"/>
      </rPr>
      <t xml:space="preserve">Set the </t>
    </r>
    <r>
      <rPr>
        <b/>
        <sz val="11"/>
        <color rgb="FF000000"/>
        <rFont val="Calibri"/>
      </rPr>
      <t>PASS_WARN_AGE</t>
    </r>
    <r>
      <rPr>
        <sz val="11"/>
        <color rgb="FF000000"/>
        <rFont val="Calibri"/>
      </rPr>
      <t xml:space="preserve">  parameter to 7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--warndays 7 &lt;user&gt;</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</si>
  <si>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 It is recommended that the </t>
    </r>
    <r>
      <rPr>
        <b/>
        <sz val="11"/>
        <color rgb="FF000000"/>
        <rFont val="Calibri"/>
      </rPr>
      <t>PASS_WARN_AGE</t>
    </r>
    <r>
      <rPr>
        <sz val="11"/>
        <color rgb="FF000000"/>
        <rFont val="Calibri"/>
      </rPr>
      <t xml:space="preserve"> parameter be set to 7 or more days.</t>
    </r>
  </si>
  <si>
    <r>
      <rPr>
        <sz val="11"/>
        <color rgb="FF000000"/>
        <rFont val="Calibri"/>
      </rPr>
      <t xml:space="preserve">Run the following command and verify </t>
    </r>
    <r>
      <rPr>
        <b/>
        <sz val="11"/>
        <color rgb="FF000000"/>
        <rFont val="Calibri"/>
      </rPr>
      <t>PASS_WARN_AGE</t>
    </r>
    <r>
      <rPr>
        <sz val="11"/>
        <color rgb="FF000000"/>
        <rFont val="Calibri"/>
      </rPr>
      <t xml:space="preserve"> conforms to site policy (No less than 7 days):</t>
    </r>
    <r>
      <rPr>
        <sz val="11"/>
        <color rgb="FF000000"/>
        <rFont val="Calibri"/>
      </rPr>
      <t xml:space="preserve">
</t>
    </r>
    <r>
      <rPr>
        <sz val="11"/>
        <color rgb="FF006096"/>
        <rFont val="Roboto Condensed"/>
      </rPr>
      <t># grep PASS_WARN_AGE /etc/login.defs</t>
    </r>
    <r>
      <rPr>
        <sz val="11"/>
        <color rgb="FF006096"/>
        <rFont val="Roboto Condensed"/>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Verify all users with a password have their number of days of warning before password expires set to 7 or more:Run the following command and Review list of users and </t>
    </r>
    <r>
      <rPr>
        <b/>
        <sz val="11"/>
        <color rgb="FF000000"/>
        <rFont val="Calibri"/>
      </rPr>
      <t>PASS_WARN_AGE</t>
    </r>
    <r>
      <rPr>
        <sz val="11"/>
        <color rgb="FF000000"/>
        <rFont val="Calibri"/>
      </rPr>
      <t xml:space="preserve"> to verify that all users' </t>
    </r>
    <r>
      <rPr>
        <b/>
        <sz val="11"/>
        <color rgb="FF000000"/>
        <rFont val="Calibri"/>
      </rPr>
      <t>PASS_WARN_AGE</t>
    </r>
    <r>
      <rPr>
        <sz val="11"/>
        <color rgb="FF000000"/>
        <rFont val="Calibri"/>
      </rPr>
      <t xml:space="preserve"> conforms to site policy (No less than 7 days):</t>
    </r>
    <r>
      <rPr>
        <sz val="11"/>
        <color rgb="FF000000"/>
        <rFont val="Calibri"/>
      </rPr>
      <t xml:space="preserve">
</t>
    </r>
    <r>
      <rPr>
        <sz val="11"/>
        <color rgb="FF006096"/>
        <rFont val="Roboto Condensed"/>
      </rPr>
      <t># awk -F: '$2~/[^*!xX\n\r][^\n\r]+/{print $1":"$6}' /etc/shadow</t>
    </r>
    <r>
      <rPr>
        <sz val="11"/>
        <color rgb="FF006096"/>
        <rFont val="Roboto Condensed"/>
      </rPr>
      <t xml:space="preserve">
</t>
    </r>
    <r>
      <rPr>
        <sz val="11"/>
        <color rgb="FF006096"/>
        <rFont val="Roboto Condensed"/>
      </rPr>
      <t>&lt;user&gt;:&lt;PASS_WARN_AGE&gt;</t>
    </r>
    <r>
      <rPr>
        <sz val="11"/>
        <color rgb="FF006096"/>
        <rFont val="Roboto Condensed"/>
      </rPr>
      <t xml:space="preserve">
</t>
    </r>
  </si>
  <si>
    <t>5.5.1.4</t>
  </si>
  <si>
    <r>
      <rPr>
        <sz val="11"/>
        <rFont val="Calibri"/>
      </rPr>
      <t>Ensure inactive password lock is 30 days or less</t>
    </r>
  </si>
  <si>
    <r>
      <rPr>
        <sz val="11"/>
        <color rgb="FF000000"/>
        <rFont val="Calibri"/>
      </rPr>
      <t>Run the following command to set the default password inactivity period to 30 days:</t>
    </r>
    <r>
      <rPr>
        <sz val="11"/>
        <color rgb="FF000000"/>
        <rFont val="Calibri"/>
      </rPr>
      <t xml:space="preserve">
</t>
    </r>
    <r>
      <rPr>
        <sz val="11"/>
        <color rgb="FF006096"/>
        <rFont val="Roboto Condensed"/>
      </rPr>
      <t># useradd -D -f 30</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--inactive 30 &lt;user&gt;</t>
    </r>
    <r>
      <rPr>
        <sz val="11"/>
        <color rgb="FF006096"/>
        <rFont val="Roboto Condensed"/>
      </rPr>
      <t xml:space="preserve">
</t>
    </r>
  </si>
  <si>
    <r>
      <rPr>
        <sz val="11"/>
        <color rgb="FF000000"/>
        <rFont val="Calibri"/>
      </rPr>
      <t>User accounts that have been inactive for over a given period of time can be automatically disabled. It is recommended that accounts that are inactive for 30 days after password expiration be disabled.</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</si>
  <si>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30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INACTIVE=30</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30 days after password expires</t>
    </r>
    <r>
      <rPr>
        <sz val="11"/>
        <color rgb="FF000000"/>
        <rFont val="Calibri"/>
      </rPr>
      <t xml:space="preserve">
</t>
    </r>
    <r>
      <rPr>
        <sz val="11"/>
        <color rgb="FF000000"/>
        <rFont val="Calibri"/>
      </rPr>
      <t>Verify all users with a password have Password inactive no more than 30 days after password expires: Run the following command and Review list of users and INACTIVE to verify that all users' INACTIVE conforms to site policy (no more than 30 days):</t>
    </r>
    <r>
      <rPr>
        <sz val="11"/>
        <color rgb="FF000000"/>
        <rFont val="Calibri"/>
      </rPr>
      <t xml:space="preserve">
</t>
    </r>
    <r>
      <rPr>
        <sz val="11"/>
        <color rgb="FF006096"/>
        <rFont val="Roboto Condensed"/>
      </rPr>
      <t># awk -F: '$2~/^[^*!xX\n\r][^\n\r]+/{print $1":"$7}' /etc/shadow</t>
    </r>
    <r>
      <rPr>
        <sz val="11"/>
        <color rgb="FF006096"/>
        <rFont val="Roboto Condensed"/>
      </rPr>
      <t xml:space="preserve">
</t>
    </r>
    <r>
      <rPr>
        <sz val="11"/>
        <color rgb="FF006096"/>
        <rFont val="Roboto Condensed"/>
      </rPr>
      <t>&lt;user&gt;:&lt;INACTIVE&gt;</t>
    </r>
    <r>
      <rPr>
        <sz val="11"/>
        <color rgb="FF006096"/>
        <rFont val="Roboto Condensed"/>
      </rPr>
      <t xml:space="preserve">
</t>
    </r>
  </si>
  <si>
    <r>
      <rPr>
        <sz val="11"/>
        <color rgb="FF000000"/>
        <rFont val="Calibri"/>
      </rPr>
      <t>INACTIVE=-1</t>
    </r>
  </si>
  <si>
    <t>5.5.1.5</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</si>
  <si>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</si>
  <si>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</si>
  <si>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</si>
  <si>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command and verify nothing is returned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while read -r l_user; do</t>
    </r>
    <r>
      <rPr>
        <sz val="11"/>
        <color rgb="FF006096"/>
        <rFont val="Roboto Condensed"/>
      </rPr>
      <t xml:space="preserve">
</t>
    </r>
    <r>
      <rPr>
        <sz val="11"/>
        <color rgb="FF006096"/>
        <rFont val="Roboto Condensed"/>
      </rPr>
      <t xml:space="preserve">      l_change="$(chage --list $l_user | awk -F: '($1 ~ /^\s*Last\s+password\s+change/ &amp;&amp; $2 !~ /never/){print $2}' | xargs)"</t>
    </r>
    <r>
      <rPr>
        <sz val="11"/>
        <color rgb="FF006096"/>
        <rFont val="Roboto Condensed"/>
      </rPr>
      <t xml:space="preserve">
</t>
    </r>
    <r>
      <rPr>
        <sz val="11"/>
        <color rgb="FF006096"/>
        <rFont val="Roboto Condensed"/>
      </rPr>
      <t xml:space="preserve">      if [[ "$(date -d "$l_change" +%s)" -gt "$(date +%s)" ]]; then</t>
    </r>
    <r>
      <rPr>
        <sz val="11"/>
        <color rgb="FF006096"/>
        <rFont val="Roboto Condensed"/>
      </rPr>
      <t xml:space="preserve">
</t>
    </r>
    <r>
      <rPr>
        <sz val="11"/>
        <color rgb="FF006096"/>
        <rFont val="Roboto Condensed"/>
      </rPr>
      <t xml:space="preserve">         l_output2="$l_output2\n  - User: \"$l_user\" last password change is in the future \"$l_change\""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 ~ /^[^*!xX\n\r][^\n\r]+/){print $1}' /etc/shadow)</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All user password changes are in the past \n"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</si>
  <si>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User Accounts and Environment</t>
  </si>
  <si>
    <t>5.5.2</t>
  </si>
  <si>
    <r>
      <rPr>
        <sz val="11"/>
        <rFont val="Calibri"/>
      </rPr>
      <t>Ensure system accounts are secured</t>
    </r>
  </si>
  <si>
    <r>
      <rPr>
        <sz val="11"/>
        <color rgb="FF000000"/>
        <rFont val="Calibri"/>
      </rPr>
      <t>Set the shell for any accounts returned by the audit to nologin:</t>
    </r>
    <r>
      <rPr>
        <sz val="11"/>
        <color rgb="FF000000"/>
        <rFont val="Calibri"/>
      </rPr>
      <t xml:space="preserve">
</t>
    </r>
    <r>
      <rPr>
        <sz val="11"/>
        <color rgb="FF006096"/>
        <rFont val="Roboto Condensed"/>
      </rPr>
      <t># usermod -s $(which nologin) &lt;user&gt;</t>
    </r>
    <r>
      <rPr>
        <sz val="11"/>
        <color rgb="FF006096"/>
        <rFont val="Roboto Condensed"/>
      </rPr>
      <t xml:space="preserve">
</t>
    </r>
    <r>
      <rPr>
        <sz val="11"/>
        <color rgb="FF000000"/>
        <rFont val="Calibri"/>
      </rPr>
      <t xml:space="preserve">
</t>
    </r>
    <r>
      <rPr>
        <sz val="11"/>
        <color rgb="FF000000"/>
        <rFont val="Calibri"/>
      </rPr>
      <t>Lock any non root accounts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Set the shell for any accounts returned by the audit to nologin</t>
    </r>
    <r>
      <rPr>
        <sz val="11"/>
        <color rgb="FF000000"/>
        <rFont val="Calibri"/>
      </rPr>
      <t xml:space="preserve">
</t>
    </r>
    <r>
      <rPr>
        <sz val="11"/>
        <color rgb="FF000000"/>
        <rFont val="Calibri"/>
      </rPr>
      <t>- Lock any non root system accounts returned by the audit: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a_users=(); a_ulock=() # initialize arrays</t>
    </r>
    <r>
      <rPr>
        <sz val="11"/>
        <color rgb="FF006096"/>
        <rFont val="Roboto Condensed"/>
      </rPr>
      <t xml:space="preserve">
</t>
    </r>
    <r>
      <rPr>
        <sz val="11"/>
        <color rgb="FF006096"/>
        <rFont val="Roboto Condensed"/>
      </rPr>
      <t xml:space="preserve">   while read -r l_user; do # change system accounts that have a valid login shell to nolog shell</t>
    </r>
    <r>
      <rPr>
        <sz val="11"/>
        <color rgb="FF006096"/>
        <rFont val="Roboto Condensed"/>
      </rPr>
      <t xml:space="preserve">
</t>
    </r>
    <r>
      <rPr>
        <sz val="11"/>
        <color rgb="FF006096"/>
        <rFont val="Roboto Condensed"/>
      </rPr>
      <t xml:space="preserve">      echo -e " - System account \"$l_user\" has a valid logon shell, changing shell to \"$(which nologin)\""</t>
    </r>
    <r>
      <rPr>
        <sz val="11"/>
        <color rgb="FF006096"/>
        <rFont val="Roboto Condensed"/>
      </rPr>
      <t xml:space="preserve">
</t>
    </r>
    <r>
      <rPr>
        <sz val="11"/>
        <color rgb="FF006096"/>
        <rFont val="Roboto Condensed"/>
      </rPr>
      <t xml:space="preserve">      usermod -s "$(which nologin)" "$l_user"</t>
    </r>
    <r>
      <rPr>
        <sz val="11"/>
        <color rgb="FF006096"/>
        <rFont val="Roboto Condensed"/>
      </rPr>
      <t xml:space="preserve">
</t>
    </r>
    <r>
      <rPr>
        <sz val="11"/>
        <color rgb="FF006096"/>
        <rFont val="Roboto Condensed"/>
      </rPr>
      <t xml:space="preserve">   done &lt; &lt;(awk -v pat="$l_valid_shells" -F: '($1!~/(root|sync|shutdown|halt|^\+)/ &amp;&amp; $3&lt;'"$(awk '/^\s*UID_MIN/{print $2}' /etc/login.defs)"' &amp;&amp; $(NF) ~ pat) { print $1 }' /etc/passwd)</t>
    </r>
    <r>
      <rPr>
        <sz val="11"/>
        <color rgb="FF006096"/>
        <rFont val="Roboto Condensed"/>
      </rPr>
      <t xml:space="preserve">
</t>
    </r>
    <r>
      <rPr>
        <sz val="11"/>
        <color rgb="FF006096"/>
        <rFont val="Roboto Condensed"/>
      </rPr>
      <t xml:space="preserve">   while read -r l_ulock; do # Lock system accounts that aren't locked</t>
    </r>
    <r>
      <rPr>
        <sz val="11"/>
        <color rgb="FF006096"/>
        <rFont val="Roboto Condensed"/>
      </rPr>
      <t xml:space="preserve">
</t>
    </r>
    <r>
      <rPr>
        <sz val="11"/>
        <color rgb="FF006096"/>
        <rFont val="Roboto Condensed"/>
      </rPr>
      <t xml:space="preserve">      echo -e " - System account \"$l_ulock\" is not locked, locking account"</t>
    </r>
    <r>
      <rPr>
        <sz val="11"/>
        <color rgb="FF006096"/>
        <rFont val="Roboto Condensed"/>
      </rPr>
      <t xml:space="preserve">
</t>
    </r>
    <r>
      <rPr>
        <sz val="11"/>
        <color rgb="FF006096"/>
        <rFont val="Roboto Condensed"/>
      </rPr>
      <t xml:space="preserve">      usermod -L "$l_ulock"</t>
    </r>
    <r>
      <rPr>
        <sz val="11"/>
        <color rgb="FF006096"/>
        <rFont val="Roboto Condensed"/>
      </rPr>
      <t xml:space="preserve">
</t>
    </r>
    <r>
      <rPr>
        <sz val="11"/>
        <color rgb="FF006096"/>
        <rFont val="Roboto Condensed"/>
      </rPr>
      <t xml:space="preserve">   done &lt; &lt;(awk -v pat="$l_valid_shells" -F: '($1!~/(root|^\+)/ &amp;&amp; $2!~/LK?/ &amp;&amp; $3&lt;'"$(awk '/^\s*UID_MIN/{print $2}' /etc/login.defs)"' &amp;&amp; $(NF) ~ pat) { print $1 }'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</si>
  <si>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t>
    </r>
  </si>
  <si>
    <r>
      <rPr>
        <sz val="11"/>
        <color rgb="FF000000"/>
        <rFont val="Calibri"/>
      </rPr>
      <t>Run the following script to verify all local system accounts:</t>
    </r>
    <r>
      <rPr>
        <sz val="11"/>
        <color rgb="FF000000"/>
        <rFont val="Calibri"/>
      </rPr>
      <t xml:space="preserve">
</t>
    </r>
    <r>
      <rPr>
        <sz val="11"/>
        <color rgb="FF000000"/>
        <rFont val="Calibri"/>
      </rPr>
      <t>- Do not have a valid login shell</t>
    </r>
    <r>
      <rPr>
        <sz val="11"/>
        <color rgb="FF000000"/>
        <rFont val="Calibri"/>
      </rPr>
      <t xml:space="preserve">
</t>
    </r>
    <r>
      <rPr>
        <sz val="11"/>
        <color rgb="FF000000"/>
        <rFont val="Calibri"/>
      </rPr>
      <t>-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a_users=(); a_ulock=() # initialize arrays</t>
    </r>
    <r>
      <rPr>
        <sz val="11"/>
        <color rgb="FF006096"/>
        <rFont val="Roboto Condensed"/>
      </rPr>
      <t xml:space="preserve">
</t>
    </r>
    <r>
      <rPr>
        <sz val="11"/>
        <color rgb="FF006096"/>
        <rFont val="Roboto Condensed"/>
      </rPr>
      <t xml:space="preserve">   while read -r l_user; do # Populate array with system accounts that have a valid login shell</t>
    </r>
    <r>
      <rPr>
        <sz val="11"/>
        <color rgb="FF006096"/>
        <rFont val="Roboto Condensed"/>
      </rPr>
      <t xml:space="preserve">
</t>
    </r>
    <r>
      <rPr>
        <sz val="11"/>
        <color rgb="FF006096"/>
        <rFont val="Roboto Condensed"/>
      </rPr>
      <t xml:space="preserve">      a_users+=("$l_user")</t>
    </r>
    <r>
      <rPr>
        <sz val="11"/>
        <color rgb="FF006096"/>
        <rFont val="Roboto Condensed"/>
      </rPr>
      <t xml:space="preserve">
</t>
    </r>
    <r>
      <rPr>
        <sz val="11"/>
        <color rgb="FF006096"/>
        <rFont val="Roboto Condensed"/>
      </rPr>
      <t xml:space="preserve">   done &lt; &lt;(awk -v pat="$l_valid_shells" -F: '($1!~/(root|sync|shutdown|halt|^\+)/ &amp;&amp; $3&lt;'"$(awk '/^\s*UID_MIN/{print $2}' /etc/login.defs)"' &amp;&amp; $(NF) ~ pat) { print $1 }' /etc/passwd)</t>
    </r>
    <r>
      <rPr>
        <sz val="11"/>
        <color rgb="FF006096"/>
        <rFont val="Roboto Condensed"/>
      </rPr>
      <t xml:space="preserve">
</t>
    </r>
    <r>
      <rPr>
        <sz val="11"/>
        <color rgb="FF006096"/>
        <rFont val="Roboto Condensed"/>
      </rPr>
      <t xml:space="preserve">   while read -r l_ulock; do # Populate array with system accounts that aren't locked</t>
    </r>
    <r>
      <rPr>
        <sz val="11"/>
        <color rgb="FF006096"/>
        <rFont val="Roboto Condensed"/>
      </rPr>
      <t xml:space="preserve">
</t>
    </r>
    <r>
      <rPr>
        <sz val="11"/>
        <color rgb="FF006096"/>
        <rFont val="Roboto Condensed"/>
      </rPr>
      <t xml:space="preserve">      a_ulock+=("$l_ulock")</t>
    </r>
    <r>
      <rPr>
        <sz val="11"/>
        <color rgb="FF006096"/>
        <rFont val="Roboto Condensed"/>
      </rPr>
      <t xml:space="preserve">
</t>
    </r>
    <r>
      <rPr>
        <sz val="11"/>
        <color rgb="FF006096"/>
        <rFont val="Roboto Condensed"/>
      </rPr>
      <t xml:space="preserve">   done &lt; &lt;(awk -v pat="$l_valid_shells" -F: '($1!~/(root|^\+)/ &amp;&amp; $2!~/LK?/ &amp;&amp; $3&lt;'"$(awk '/^\s*UID_MIN/{print $2}' /etc/login.defs)"' &amp;&amp; $(NF) ~ pat) { print $1 }' /etc/passwd)</t>
    </r>
    <r>
      <rPr>
        <sz val="11"/>
        <color rgb="FF006096"/>
        <rFont val="Roboto Condensed"/>
      </rPr>
      <t xml:space="preserve">
</t>
    </r>
    <r>
      <rPr>
        <sz val="11"/>
        <color rgb="FF006096"/>
        <rFont val="Roboto Condensed"/>
      </rPr>
      <t xml:space="preserve">   if ! (( ${#a_users[@]} &gt; 0 )); then</t>
    </r>
    <r>
      <rPr>
        <sz val="11"/>
        <color rgb="FF006096"/>
        <rFont val="Roboto Condensed"/>
      </rPr>
      <t xml:space="preserve">
</t>
    </r>
    <r>
      <rPr>
        <sz val="11"/>
        <color rgb="FF006096"/>
        <rFont val="Roboto Condensed"/>
      </rPr>
      <t xml:space="preserve">      l_output="$l_output\n  - local system accounts login is disabled"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"${#a_users[@]}")\" system accounts with login enabled\n   - List of accounts:\n$(printf '%s\n' "${a_users[@]:0:$l_limit}")\n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${#a_ulock[@]} &gt; 0 )); then</t>
    </r>
    <r>
      <rPr>
        <sz val="11"/>
        <color rgb="FF006096"/>
        <rFont val="Roboto Condensed"/>
      </rPr>
      <t xml:space="preserve">
</t>
    </r>
    <r>
      <rPr>
        <sz val="11"/>
        <color rgb="FF006096"/>
        <rFont val="Roboto Condensed"/>
      </rPr>
      <t xml:space="preserve">      l_output="$l_output\n  - local system accounts are locked"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"${#a_ulock[@]}")\" system accounts that are not locked\n   - List of accounts:\n$(printf '%s\n' "${a_ulock[@]:0:$l_limit}")\n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a_users; unset a_ulock # Remove arrays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root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and </t>
    </r>
    <r>
      <rPr>
        <b/>
        <sz val="11"/>
        <color rgb="FF000000"/>
        <rFont val="Calibri"/>
      </rPr>
      <t>halt</t>
    </r>
    <r>
      <rPr>
        <sz val="11"/>
        <color rgb="FF000000"/>
        <rFont val="Calibri"/>
      </rPr>
      <t xml:space="preserve"> users are exempted from requiring a non-login shell</t>
    </r>
    <r>
      <rPr>
        <sz val="11"/>
        <color rgb="FF000000"/>
        <rFont val="Calibri"/>
      </rPr>
      <t xml:space="preserve">
</t>
    </r>
    <r>
      <rPr>
        <sz val="11"/>
        <color rgb="FF000000"/>
        <rFont val="Calibri"/>
      </rPr>
      <t xml:space="preserve">- </t>
    </r>
    <r>
      <rPr>
        <b/>
        <sz val="11"/>
        <color rgb="FF000000"/>
        <rFont val="Calibri"/>
      </rPr>
      <t>root</t>
    </r>
    <r>
      <rPr>
        <sz val="11"/>
        <color rgb="FF000000"/>
        <rFont val="Calibri"/>
      </rPr>
      <t xml:space="preserve"> is exempt from being locked</t>
    </r>
  </si>
  <si>
    <t>5.5.3</t>
  </si>
  <si>
    <r>
      <rPr>
        <sz val="11"/>
        <rFont val="Calibri"/>
      </rPr>
      <t>Ensure default group for the root account is GID 0</t>
    </r>
  </si>
  <si>
    <r>
      <rPr>
        <sz val="11"/>
        <color rgb="FF000000"/>
        <rFont val="Calibri"/>
      </rPr>
      <t xml:space="preserve">Run the following command to set the </t>
    </r>
    <r>
      <rPr>
        <b/>
        <sz val="11"/>
        <color rgb="FF000000"/>
        <rFont val="Calibri"/>
      </rPr>
      <t>root</t>
    </r>
    <r>
      <rPr>
        <sz val="11"/>
        <color rgb="FF000000"/>
        <rFont val="Calibri"/>
      </rPr>
      <t xml:space="preserve"> account default group to GID </t>
    </r>
    <r>
      <rPr>
        <b/>
        <sz val="11"/>
        <color rgb="FF000000"/>
        <rFont val="Calibri"/>
      </rPr>
      <t>0</t>
    </r>
    <r>
      <rPr>
        <sz val="11"/>
        <color rgb="FF000000"/>
        <rFont val="Calibri"/>
      </rPr>
      <t xml:space="preserve"> :</t>
    </r>
    <r>
      <rPr>
        <sz val="11"/>
        <color rgb="FF000000"/>
        <rFont val="Calibri"/>
      </rPr>
      <t xml:space="preserve">
</t>
    </r>
    <r>
      <rPr>
        <sz val="11"/>
        <color rgb="FF006096"/>
        <rFont val="Roboto Condensed"/>
      </rPr>
      <t># usermod -g 0 root</t>
    </r>
    <r>
      <rPr>
        <sz val="11"/>
        <color rgb="FF006096"/>
        <rFont val="Roboto Condensed"/>
      </rPr>
      <t xml:space="preserve">
</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</si>
  <si>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</si>
  <si>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and verify the result is </t>
    </r>
    <r>
      <rPr>
        <b/>
        <sz val="11"/>
        <color rgb="FF000000"/>
        <rFont val="Calibri"/>
      </rPr>
      <t>0</t>
    </r>
    <r>
      <rPr>
        <sz val="11"/>
        <color rgb="FF000000"/>
        <rFont val="Calibri"/>
      </rPr>
      <t xml:space="preserve"> :</t>
    </r>
    <r>
      <rPr>
        <sz val="11"/>
        <color rgb="FF000000"/>
        <rFont val="Calibri"/>
      </rPr>
      <t xml:space="preserve">
</t>
    </r>
    <r>
      <rPr>
        <sz val="11"/>
        <color rgb="FF006096"/>
        <rFont val="Roboto Condensed"/>
      </rPr>
      <t># grep "^root:" /etc/passwd | cut -f4 -d:</t>
    </r>
    <r>
      <rPr>
        <sz val="11"/>
        <color rgb="FF006096"/>
        <rFont val="Roboto Condensed"/>
      </rPr>
      <t xml:space="preserve">
</t>
    </r>
    <r>
      <rPr>
        <sz val="11"/>
        <color rgb="FF006096"/>
        <rFont val="Roboto Condensed"/>
      </rPr>
      <t>0</t>
    </r>
    <r>
      <rPr>
        <sz val="11"/>
        <color rgb="FF006096"/>
        <rFont val="Roboto Condensed"/>
      </rPr>
      <t xml:space="preserve">
</t>
    </r>
  </si>
  <si>
    <t>5.5.4</t>
  </si>
  <si>
    <r>
      <rPr>
        <sz val="11"/>
        <rFont val="Calibri"/>
      </rPr>
      <t>Ensure default user umask is 027 or more restrictive</t>
    </r>
  </si>
  <si>
    <r>
      <rPr>
        <sz val="11"/>
        <color rgb="FF000000"/>
        <rFont val="Calibri"/>
      </rPr>
      <t xml:space="preserve">Review /etc/bashrc, /etc/profile, and all files ending in *.sh in the /etc/profile.d/ directory and remove or edit all </t>
    </r>
    <r>
      <rPr>
        <b/>
        <sz val="11"/>
        <color rgb="FF000000"/>
        <rFont val="Calibri"/>
      </rPr>
      <t>umask</t>
    </r>
    <r>
      <rPr>
        <sz val="11"/>
        <color rgb="FF000000"/>
        <rFont val="Calibri"/>
      </rPr>
      <t xml:space="preserve"> entries to follow local site policy. Any remaining entries should be: </t>
    </r>
    <r>
      <rPr>
        <b/>
        <sz val="11"/>
        <color rgb="FF000000"/>
        <rFont val="Calibri"/>
      </rPr>
      <t>umask 027</t>
    </r>
    <r>
      <rPr>
        <sz val="11"/>
        <color rgb="FF000000"/>
        <rFont val="Calibri"/>
      </rPr>
      <t xml:space="preserve">, </t>
    </r>
    <r>
      <rPr>
        <b/>
        <sz val="11"/>
        <color rgb="FF000000"/>
        <rFont val="Calibri"/>
      </rPr>
      <t>umask u=rwx,g=rx,o=</t>
    </r>
    <r>
      <rPr>
        <sz val="11"/>
        <color rgb="FF000000"/>
        <rFont val="Calibri"/>
      </rPr>
      <t xml:space="preserve"> or more restrictive.</t>
    </r>
    <r>
      <rPr>
        <sz val="11"/>
        <color rgb="FF000000"/>
        <rFont val="Calibri"/>
      </rPr>
      <t xml:space="preserve">
</t>
    </r>
    <r>
      <rPr>
        <sz val="11"/>
        <color rgb="FF000000"/>
        <rFont val="Calibri"/>
      </rPr>
      <t xml:space="preserve">Configure </t>
    </r>
    <r>
      <rPr>
        <b/>
        <sz val="11"/>
        <color rgb="FF000000"/>
        <rFont val="Calibri"/>
      </rPr>
      <t>umask</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vi /etc/profile.d/set_umask.sh</t>
    </r>
    <r>
      <rPr>
        <sz val="11"/>
        <color rgb="FF006096"/>
        <rFont val="Roboto Condensed"/>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Run the following command and remove or modify the </t>
    </r>
    <r>
      <rPr>
        <b/>
        <sz val="11"/>
        <color rgb="FF000000"/>
        <rFont val="Calibri"/>
      </rPr>
      <t>umask</t>
    </r>
    <r>
      <rPr>
        <sz val="11"/>
        <color rgb="FF000000"/>
        <rFont val="Calibri"/>
      </rPr>
      <t xml:space="preserve"> of any returned files:</t>
    </r>
    <r>
      <rPr>
        <sz val="11"/>
        <color rgb="FF000000"/>
        <rFont val="Calibri"/>
      </rPr>
      <t xml:space="preserve">
</t>
    </r>
    <r>
      <rPr>
        <sz val="11"/>
        <color rgb="FF006096"/>
        <rFont val="Roboto Condensed"/>
      </rPr>
      <t># grep -RPi '(^|^[^#]*)\s*umask\s+([0-7][0-7][01][0-7]\b|[0-7][0-7][0-7][0-6]\b|[0-7][01][0-7]\b|[0-7][0-7][0-6]\b|(u=[rwx]{0,3},)?(g=[rwx]{0,3},)?o=[rwx]+\b|(u=[rwx]{1,3},)?g=[^rx]{1,3}(,o=[rwx]{0,3})?\b)' /etc/login.defs /etc/profile* /etc/bashrc*</t>
    </r>
    <r>
      <rPr>
        <sz val="11"/>
        <color rgb="FF006096"/>
        <rFont val="Roboto Condensed"/>
      </rPr>
      <t xml:space="preserve">
</t>
    </r>
    <r>
      <rPr>
        <sz val="11"/>
        <color rgb="FF000000"/>
        <rFont val="Calibri"/>
      </rPr>
      <t xml:space="preserve">
</t>
    </r>
    <r>
      <rPr>
        <sz val="11"/>
        <color rgb="FF000000"/>
        <rFont val="Calibri"/>
      </rPr>
      <t>Follow one of the following methods to set the default user umask:</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edit the </t>
    </r>
    <r>
      <rPr>
        <b/>
        <sz val="11"/>
        <color rgb="FF000000"/>
        <rFont val="Calibri"/>
      </rPr>
      <t>UMASK</t>
    </r>
    <r>
      <rPr>
        <sz val="11"/>
        <color rgb="FF000000"/>
        <rFont val="Calibri"/>
      </rPr>
      <t xml:space="preserve"> and </t>
    </r>
    <r>
      <rPr>
        <b/>
        <sz val="11"/>
        <color rgb="FF000000"/>
        <rFont val="Calibri"/>
      </rPr>
      <t>USERGROUPS_ENAB</t>
    </r>
    <r>
      <rPr>
        <sz val="11"/>
        <color rgb="FF000000"/>
        <rFont val="Calibri"/>
      </rPr>
      <t xml:space="preserve"> lines as follows:</t>
    </r>
    <r>
      <rPr>
        <sz val="11"/>
        <color rgb="FF000000"/>
        <rFont val="Calibri"/>
      </rPr>
      <t xml:space="preserve">
</t>
    </r>
    <r>
      <rPr>
        <sz val="11"/>
        <color rgb="FF006096"/>
        <rFont val="Roboto Condensed"/>
      </rPr>
      <t>UMASK 027</t>
    </r>
    <r>
      <rPr>
        <sz val="11"/>
        <color rgb="FF006096"/>
        <rFont val="Roboto Condensed"/>
      </rPr>
      <t xml:space="preserve">
</t>
    </r>
    <r>
      <rPr>
        <sz val="11"/>
        <color rgb="FF006096"/>
        <rFont val="Roboto Condensed"/>
      </rPr>
      <t>USERGROUPS_ENAB no</t>
    </r>
    <r>
      <rPr>
        <sz val="11"/>
        <color rgb="FF006096"/>
        <rFont val="Roboto Condensed"/>
      </rPr>
      <t xml:space="preserve">
</t>
    </r>
    <r>
      <rPr>
        <sz val="11"/>
        <color rgb="FF000000"/>
        <rFont val="Calibri"/>
      </rPr>
      <t xml:space="preserve">
</t>
    </r>
    <r>
      <rPr>
        <sz val="11"/>
        <color rgb="FF000000"/>
        <rFont val="Calibri"/>
      </rPr>
      <t xml:space="preserve">Edit the files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 xml:space="preserve"> and add or edit the following:</t>
    </r>
    <r>
      <rPr>
        <sz val="11"/>
        <color rgb="FF000000"/>
        <rFont val="Calibri"/>
      </rPr>
      <t xml:space="preserve">
</t>
    </r>
    <r>
      <rPr>
        <sz val="11"/>
        <color rgb="FF006096"/>
        <rFont val="Roboto Condensed"/>
      </rPr>
      <t>session     optional      pam_umask.so</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Configure umask in one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i/>
        <sz val="11"/>
        <color rgb="FF000000"/>
        <rFont val="Calibri"/>
      </rPr>
      <t>Example: /etc/profile.d/set_umask.sh</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method only applies to bash and shell. If other shells are supported on the system, it is recommended that their configuration files also are checked.</t>
    </r>
  </si>
  <si>
    <r>
      <rPr>
        <sz val="11"/>
        <color rgb="FF000000"/>
        <rFont val="Calibri"/>
      </rPr>
      <t>The user file-creation mode mask (</t>
    </r>
    <r>
      <rPr>
        <b/>
        <sz val="11"/>
        <color rgb="FF000000"/>
        <rFont val="Calibri"/>
      </rPr>
      <t>umask</t>
    </r>
    <r>
      <rPr>
        <sz val="11"/>
        <color rgb="FF000000"/>
        <rFont val="Calibri"/>
      </rPr>
      <t>) is use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</si>
  <si>
    <r>
      <rPr>
        <sz val="11"/>
        <color rgb="FF000000"/>
        <rFont val="Calibri"/>
      </rPr>
      <t>Run the following to verify:</t>
    </r>
    <r>
      <rPr>
        <sz val="11"/>
        <color rgb="FF000000"/>
        <rFont val="Calibri"/>
      </rPr>
      <t xml:space="preserve">
</t>
    </r>
    <r>
      <rPr>
        <sz val="11"/>
        <color rgb="FF000000"/>
        <rFont val="Calibri"/>
      </rPr>
      <t xml:space="preserve">- A default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0000"/>
        <rFont val="Calibri"/>
      </rPr>
      <t>- No less restrictive System Wide umask is set</t>
    </r>
    <r>
      <rPr>
        <sz val="11"/>
        <color rgb="FF000000"/>
        <rFont val="Calibri"/>
      </rPr>
      <t xml:space="preserve">
</t>
    </r>
    <r>
      <rPr>
        <sz val="11"/>
        <color rgb="FF000000"/>
        <rFont val="Calibri"/>
      </rPr>
      <t>Run the following script to verify that a default user umask is set enforcing a newly created directories's permissions to be 750 (drwxr-x---), and a newly created file's permissions be 640 (rw-r-----), or more restrictive:</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passing=""</t>
    </r>
    <r>
      <rPr>
        <sz val="11"/>
        <color rgb="FF006096"/>
        <rFont val="Roboto Condensed"/>
      </rPr>
      <t xml:space="preserve">
</t>
    </r>
    <r>
      <rPr>
        <sz val="11"/>
        <color rgb="FF006096"/>
        <rFont val="Roboto Condensed"/>
      </rPr>
      <t>grep -Eiq '^\s*UMASK\s+(0[0-7][2-7]7|[0-7][2-7]7)\b' /etc/login.defs &amp;&amp; grep -Eqi '^\s*USERGROUPS_ENAB\s*"?no"?\b' /etc/login.defs &amp;&amp; grep -Eq '^\s*session\s+(optional|requisite|required)\s+pam_umask\.so\b' /etc/pam.d/common-session &amp;&amp; passing=true</t>
    </r>
    <r>
      <rPr>
        <sz val="11"/>
        <color rgb="FF006096"/>
        <rFont val="Roboto Condensed"/>
      </rPr>
      <t xml:space="preserve">
</t>
    </r>
    <r>
      <rPr>
        <sz val="11"/>
        <color rgb="FF006096"/>
        <rFont val="Roboto Condensed"/>
      </rPr>
      <t>grep -REiq '^\s*UMASK\s+\s*(0[0-7][2-7]7|[0-7][2-7]7|u=(r?|w?|x?)(r?|w?|x?)(r?|w?|x?),g=(r?x?|x?r?),o=)\b' /etc/profile* /etc/bashrc* &amp;&amp; passing=true</t>
    </r>
    <r>
      <rPr>
        <sz val="11"/>
        <color rgb="FF006096"/>
        <rFont val="Roboto Condensed"/>
      </rPr>
      <t xml:space="preserve">
</t>
    </r>
    <r>
      <rPr>
        <sz val="11"/>
        <color rgb="FF006096"/>
        <rFont val="Roboto Condensed"/>
      </rPr>
      <t>[ "$passing" = true ] &amp;&amp; echo "Default user umask is set"</t>
    </r>
    <r>
      <rPr>
        <sz val="11"/>
        <color rgb="FF006096"/>
        <rFont val="Roboto Condensed"/>
      </rPr>
      <t xml:space="preserve">
</t>
    </r>
    <r>
      <rPr>
        <sz val="11"/>
        <color rgb="FF000000"/>
        <rFont val="Calibri"/>
      </rPr>
      <t xml:space="preserve">
</t>
    </r>
    <r>
      <rPr>
        <sz val="11"/>
        <color rgb="FF000000"/>
        <rFont val="Calibri"/>
      </rPr>
      <t>Verify output is: "Default user umask is set"</t>
    </r>
    <r>
      <rPr>
        <sz val="11"/>
        <color rgb="FF000000"/>
        <rFont val="Calibri"/>
      </rPr>
      <t xml:space="preserve">
</t>
    </r>
    <r>
      <rPr>
        <sz val="11"/>
        <color rgb="FF000000"/>
        <rFont val="Calibri"/>
      </rPr>
      <t>Run the following to verify that no less restrictive system wide umask is set:</t>
    </r>
    <r>
      <rPr>
        <sz val="11"/>
        <color rgb="FF000000"/>
        <rFont val="Calibri"/>
      </rPr>
      <t xml:space="preserve">
</t>
    </r>
    <r>
      <rPr>
        <sz val="11"/>
        <color rgb="FF006096"/>
        <rFont val="Roboto Condensed"/>
      </rPr>
      <t># grep -RPi '(^|^[^#]*)\s*umask\s+([0-7][0-7][01][0-7]\b|[0-7][0-7][0-7][0-6]\b|[0-7][01][0-7]\b|[0-7][0-7][0-6]\b|(u=[rwx]{0,3},)?(g=[rwx]{0,3},)?o=[rwx]+\b|(u=[rwx]{1,3},)?g=[^rx]{1,3}(,o=[rwx]{0,3})?\b)' /etc/login.defs /etc/profile* /etc/bashrc*</t>
    </r>
    <r>
      <rPr>
        <sz val="11"/>
        <color rgb="FF006096"/>
        <rFont val="Roboto Condensed"/>
      </rPr>
      <t xml:space="preserve">
</t>
    </r>
    <r>
      <rPr>
        <sz val="11"/>
        <color rgb="FF006096"/>
        <rFont val="Roboto Condensed"/>
      </rPr>
      <t>No file should be returned</t>
    </r>
    <r>
      <rPr>
        <sz val="11"/>
        <color rgb="FF006096"/>
        <rFont val="Roboto Condensed"/>
      </rPr>
      <t xml:space="preserve">
</t>
    </r>
  </si>
  <si>
    <r>
      <rPr>
        <sz val="11"/>
        <color rgb="FF000000"/>
        <rFont val="Calibri"/>
      </rPr>
      <t>UMASK 022</t>
    </r>
  </si>
  <si>
    <t>System File Permissions</t>
  </si>
  <si>
    <t>6.1.1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</si>
  <si>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</si>
  <si>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</si>
  <si>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</si>
  <si>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"%n %a %u/%U %g/%G" /etc/passwd</t>
    </r>
    <r>
      <rPr>
        <sz val="11"/>
        <color rgb="FF006096"/>
        <rFont val="Roboto Condensed"/>
      </rPr>
      <t xml:space="preserve">
</t>
    </r>
    <r>
      <rPr>
        <sz val="11"/>
        <color rgb="FF006096"/>
        <rFont val="Roboto Condensed"/>
      </rPr>
      <t>/etc/passwd 644 0/root 0/root</t>
    </r>
    <r>
      <rPr>
        <sz val="11"/>
        <color rgb="FF006096"/>
        <rFont val="Roboto Condensed"/>
      </rPr>
      <t xml:space="preserve">
</t>
    </r>
  </si>
  <si>
    <r>
      <rPr>
        <sz val="11"/>
        <color rgb="FF000000"/>
        <rFont val="Calibri"/>
      </rPr>
      <t>/etc/passwd 644 0/root 0/root</t>
    </r>
  </si>
  <si>
    <t>6.1.2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</si>
  <si>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</si>
  <si>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</si>
  <si>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</si>
  <si>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"%n %a %u/%U %g/%G" /etc/passwd-</t>
    </r>
    <r>
      <rPr>
        <sz val="11"/>
        <color rgb="FF006096"/>
        <rFont val="Roboto Condensed"/>
      </rPr>
      <t xml:space="preserve">
</t>
    </r>
    <r>
      <rPr>
        <sz val="11"/>
        <color rgb="FF006096"/>
        <rFont val="Roboto Condensed"/>
      </rPr>
      <t>/etc/passwd- 644 0/root 0/root</t>
    </r>
    <r>
      <rPr>
        <sz val="11"/>
        <color rgb="FF006096"/>
        <rFont val="Roboto Condensed"/>
      </rPr>
      <t xml:space="preserve">
</t>
    </r>
  </si>
  <si>
    <r>
      <rPr>
        <sz val="11"/>
        <color rgb="FF000000"/>
        <rFont val="Calibri"/>
      </rPr>
      <t>/etc/passwd- 644 0/root 0/root</t>
    </r>
  </si>
  <si>
    <t>6.1.3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</si>
  <si>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</si>
  <si>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</si>
  <si>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</si>
  <si>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"%n %a %u/%U %g/%G" /etc/group</t>
    </r>
    <r>
      <rPr>
        <sz val="11"/>
        <color rgb="FF006096"/>
        <rFont val="Roboto Condensed"/>
      </rPr>
      <t xml:space="preserve">
</t>
    </r>
    <r>
      <rPr>
        <sz val="11"/>
        <color rgb="FF006096"/>
        <rFont val="Roboto Condensed"/>
      </rPr>
      <t>/etc/group 644 0/root 0/root</t>
    </r>
    <r>
      <rPr>
        <sz val="11"/>
        <color rgb="FF006096"/>
        <rFont val="Roboto Condensed"/>
      </rPr>
      <t xml:space="preserve">
</t>
    </r>
  </si>
  <si>
    <r>
      <rPr>
        <sz val="11"/>
        <color rgb="FF000000"/>
        <rFont val="Calibri"/>
      </rPr>
      <t>/etc/group 644 0/root 0/root</t>
    </r>
  </si>
  <si>
    <t>6.1.4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</si>
  <si>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</si>
  <si>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</si>
  <si>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</si>
  <si>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"%n %a %u/%U %g/%G" /etc/group-</t>
    </r>
    <r>
      <rPr>
        <sz val="11"/>
        <color rgb="FF006096"/>
        <rFont val="Roboto Condensed"/>
      </rPr>
      <t xml:space="preserve">
</t>
    </r>
    <r>
      <rPr>
        <sz val="11"/>
        <color rgb="FF006096"/>
        <rFont val="Roboto Condensed"/>
      </rPr>
      <t>/etc/group- 644 0/root 0/root</t>
    </r>
    <r>
      <rPr>
        <sz val="11"/>
        <color rgb="FF006096"/>
        <rFont val="Roboto Condensed"/>
      </rPr>
      <t xml:space="preserve">
</t>
    </r>
  </si>
  <si>
    <r>
      <rPr>
        <sz val="11"/>
        <color rgb="FF000000"/>
        <rFont val="Calibri"/>
      </rPr>
      <t>/etc/group- 644 0/root 0/root</t>
    </r>
  </si>
  <si>
    <t>6.1.5</t>
  </si>
  <si>
    <r>
      <rPr>
        <sz val="11"/>
        <rFont val="Calibri"/>
      </rPr>
      <t>Ensure permissions on /etc/shadow are configured</t>
    </r>
  </si>
  <si>
    <r>
      <rPr>
        <sz val="11"/>
        <color rgb="FF000000"/>
        <rFont val="Calibri"/>
      </rPr>
      <t xml:space="preserve">Run the following commands to set owner, group, and permissions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u-wx,go-rwx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</si>
  <si>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</si>
  <si>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and verify Uid and Gid are 0/root , and Access is </t>
    </r>
    <r>
      <rPr>
        <b/>
        <sz val="11"/>
        <color rgb="FF000000"/>
        <rFont val="Calibri"/>
      </rPr>
      <t>0400</t>
    </r>
    <r>
      <rPr>
        <sz val="11"/>
        <color rgb="FF000000"/>
        <rFont val="Calibri"/>
      </rPr>
      <t xml:space="preserve"> or more restrictive:</t>
    </r>
    <r>
      <rPr>
        <sz val="11"/>
        <color rgb="FF000000"/>
        <rFont val="Calibri"/>
      </rPr>
      <t xml:space="preserve">
</t>
    </r>
    <r>
      <rPr>
        <sz val="11"/>
        <color rgb="FF006096"/>
        <rFont val="Roboto Condensed"/>
      </rPr>
      <t># stat -Lc "%n %a %u/%U %g/%G" /etc/shadow</t>
    </r>
    <r>
      <rPr>
        <sz val="11"/>
        <color rgb="FF006096"/>
        <rFont val="Roboto Condensed"/>
      </rPr>
      <t xml:space="preserve">
</t>
    </r>
    <r>
      <rPr>
        <sz val="11"/>
        <color rgb="FF006096"/>
        <rFont val="Roboto Condensed"/>
      </rPr>
      <t>/etc/shadow 400 0/root 0/root</t>
    </r>
    <r>
      <rPr>
        <sz val="11"/>
        <color rgb="FF006096"/>
        <rFont val="Roboto Condensed"/>
      </rPr>
      <t xml:space="preserve">
</t>
    </r>
  </si>
  <si>
    <r>
      <rPr>
        <sz val="11"/>
        <color rgb="FF000000"/>
        <rFont val="Calibri"/>
      </rPr>
      <t>/etc/shadow 400 0/root 0/root</t>
    </r>
  </si>
  <si>
    <t>6.1.6</t>
  </si>
  <si>
    <r>
      <rPr>
        <sz val="11"/>
        <rFont val="Calibri"/>
      </rPr>
      <t>Ensure permissions on /etc/shadow- are configured</t>
    </r>
  </si>
  <si>
    <r>
      <rPr>
        <sz val="11"/>
        <color rgb="FF000000"/>
        <rFont val="Calibri"/>
      </rPr>
      <t xml:space="preserve">Run the following commands to set owner, group, and permissions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u-wx,go-rwx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</si>
  <si>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</si>
  <si>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and verify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0400</t>
    </r>
    <r>
      <rPr>
        <sz val="11"/>
        <color rgb="FF000000"/>
        <rFont val="Calibri"/>
      </rPr>
      <t xml:space="preserve"> or more restrictive:</t>
    </r>
    <r>
      <rPr>
        <sz val="11"/>
        <color rgb="FF000000"/>
        <rFont val="Calibri"/>
      </rPr>
      <t xml:space="preserve">
</t>
    </r>
    <r>
      <rPr>
        <sz val="11"/>
        <color rgb="FF006096"/>
        <rFont val="Roboto Condensed"/>
      </rPr>
      <t># stat -Lc "%n %a %u/%U %g/%G" /etc/shadow-</t>
    </r>
    <r>
      <rPr>
        <sz val="11"/>
        <color rgb="FF006096"/>
        <rFont val="Roboto Condensed"/>
      </rPr>
      <t xml:space="preserve">
</t>
    </r>
    <r>
      <rPr>
        <sz val="11"/>
        <color rgb="FF006096"/>
        <rFont val="Roboto Condensed"/>
      </rPr>
      <t>/etc/shadow 400 0/root 0/root-</t>
    </r>
    <r>
      <rPr>
        <sz val="11"/>
        <color rgb="FF006096"/>
        <rFont val="Roboto Condensed"/>
      </rPr>
      <t xml:space="preserve">
</t>
    </r>
  </si>
  <si>
    <t>6.1.7</t>
  </si>
  <si>
    <r>
      <rPr>
        <sz val="11"/>
        <rFont val="Calibri"/>
      </rPr>
      <t>Ensure permissions on /etc/gshadow are configured</t>
    </r>
  </si>
  <si>
    <r>
      <rPr>
        <sz val="11"/>
        <color rgb="FF000000"/>
        <rFont val="Calibri"/>
      </rPr>
      <t xml:space="preserve">Run the following commands to set owner, group, and permissions on </t>
    </r>
    <r>
      <rPr>
        <b/>
        <sz val="11"/>
        <color rgb="FF000000"/>
        <rFont val="Calibri"/>
      </rPr>
      <t>/etc/gshadow</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u-wx,go-rwx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</si>
  <si>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</si>
  <si>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and verify verify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and Access is </t>
    </r>
    <r>
      <rPr>
        <b/>
        <sz val="11"/>
        <color rgb="FF000000"/>
        <rFont val="Calibri"/>
      </rPr>
      <t>0400</t>
    </r>
    <r>
      <rPr>
        <sz val="11"/>
        <color rgb="FF000000"/>
        <rFont val="Calibri"/>
      </rPr>
      <t xml:space="preserve"> or more restrictive:</t>
    </r>
    <r>
      <rPr>
        <sz val="11"/>
        <color rgb="FF000000"/>
        <rFont val="Calibri"/>
      </rPr>
      <t xml:space="preserve">
</t>
    </r>
    <r>
      <rPr>
        <sz val="11"/>
        <color rgb="FF006096"/>
        <rFont val="Roboto Condensed"/>
      </rPr>
      <t># stat -Lc "%n %a %u/%U %g/%G" /etc/gshadow</t>
    </r>
    <r>
      <rPr>
        <sz val="11"/>
        <color rgb="FF006096"/>
        <rFont val="Roboto Condensed"/>
      </rPr>
      <t xml:space="preserve">
</t>
    </r>
    <r>
      <rPr>
        <sz val="11"/>
        <color rgb="FF006096"/>
        <rFont val="Roboto Condensed"/>
      </rPr>
      <t>/etc/gshadow 400 0/root 0/root</t>
    </r>
    <r>
      <rPr>
        <sz val="11"/>
        <color rgb="FF006096"/>
        <rFont val="Roboto Condensed"/>
      </rPr>
      <t xml:space="preserve">
</t>
    </r>
  </si>
  <si>
    <r>
      <rPr>
        <sz val="11"/>
        <color rgb="FF000000"/>
        <rFont val="Calibri"/>
      </rPr>
      <t>/etc/gshadow 400 0/root 0/root</t>
    </r>
  </si>
  <si>
    <t>6.1.8</t>
  </si>
  <si>
    <r>
      <rPr>
        <sz val="11"/>
        <rFont val="Calibri"/>
      </rPr>
      <t>Ensure permissions on /etc/gshadow- are configured</t>
    </r>
  </si>
  <si>
    <r>
      <rPr>
        <sz val="11"/>
        <color rgb="FF000000"/>
        <rFont val="Calibri"/>
      </rPr>
      <t xml:space="preserve">Run the following commands to set owner, group, and permissions on </t>
    </r>
    <r>
      <rPr>
        <b/>
        <sz val="11"/>
        <color rgb="FF000000"/>
        <rFont val="Calibri"/>
      </rPr>
      <t>/etc/gshadow-</t>
    </r>
    <r>
      <rPr>
        <sz val="11"/>
        <color rgb="FF000000"/>
        <rFont val="Calibri"/>
      </rPr>
      <t xml:space="preserve"> :</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u-wx,go-rwx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</si>
  <si>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</si>
  <si>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and verify verify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0400</t>
    </r>
    <r>
      <rPr>
        <sz val="11"/>
        <color rgb="FF000000"/>
        <rFont val="Calibri"/>
      </rPr>
      <t xml:space="preserve"> or more restrictive:</t>
    </r>
    <r>
      <rPr>
        <sz val="11"/>
        <color rgb="FF000000"/>
        <rFont val="Calibri"/>
      </rPr>
      <t xml:space="preserve">
</t>
    </r>
    <r>
      <rPr>
        <sz val="11"/>
        <color rgb="FF006096"/>
        <rFont val="Roboto Condensed"/>
      </rPr>
      <t># stat -Lc "%n %a %u/%U %g/%G" /etc/gshadow-</t>
    </r>
    <r>
      <rPr>
        <sz val="11"/>
        <color rgb="FF006096"/>
        <rFont val="Roboto Condensed"/>
      </rPr>
      <t xml:space="preserve">
</t>
    </r>
    <r>
      <rPr>
        <sz val="11"/>
        <color rgb="FF006096"/>
        <rFont val="Roboto Condensed"/>
      </rPr>
      <t>/etc/gshadow- 400 0/root 0/root</t>
    </r>
    <r>
      <rPr>
        <sz val="11"/>
        <color rgb="FF006096"/>
        <rFont val="Roboto Condensed"/>
      </rPr>
      <t xml:space="preserve">
</t>
    </r>
  </si>
  <si>
    <r>
      <rPr>
        <sz val="11"/>
        <color rgb="FF000000"/>
        <rFont val="Calibri"/>
      </rPr>
      <t>/etc/gshadow- 400 0/root 0/root</t>
    </r>
  </si>
  <si>
    <t>6.1.9</t>
  </si>
  <si>
    <r>
      <rPr>
        <sz val="11"/>
        <rFont val="Calibri"/>
      </rPr>
      <t>Ensure no unowned or ungrouped files or directories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</si>
  <si>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</si>
  <si>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</si>
  <si>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a_path=(); a_arr=();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"/sys/fs/cgroup/memory/*")</t>
    </r>
    <r>
      <rPr>
        <sz val="11"/>
        <color rgb="FF006096"/>
        <rFont val="Roboto Condensed"/>
      </rPr>
      <t xml:space="preserve">
</t>
    </r>
    <r>
      <rPr>
        <sz val="11"/>
        <color rgb="FF006096"/>
        <rFont val="Roboto Condensed"/>
      </rPr>
      <t xml:space="preserve">   while read -r l_bfs; do</t>
    </r>
    <r>
      <rPr>
        <sz val="11"/>
        <color rgb="FF006096"/>
        <rFont val="Roboto Condensed"/>
      </rPr>
      <t xml:space="preserve">
</t>
    </r>
    <r>
      <rPr>
        <sz val="11"/>
        <color rgb="FF006096"/>
        <rFont val="Roboto Condensed"/>
      </rPr>
      <t xml:space="preserve">      a_path+=( -a ! -path ""$l_bfs"/*")</t>
    </r>
    <r>
      <rPr>
        <sz val="11"/>
        <color rgb="FF006096"/>
        <rFont val="Roboto Condensed"/>
      </rPr>
      <t xml:space="preserve">
</t>
    </r>
    <r>
      <rPr>
        <sz val="11"/>
        <color rgb="FF006096"/>
        <rFont val="Roboto Condensed"/>
      </rPr>
      <t xml:space="preserve">   done &lt; &lt;(findmnt -Dkerno fstype,target | awk '$1 ~ /^\s*(nfs|proc|smb)/ {print $2}')</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a_arr+=("$(stat -Lc '%n^%U^%G' "$l_file")") &amp;&amp; echo "Adding: $l_file"</t>
    </r>
    <r>
      <rPr>
        <sz val="11"/>
        <color rgb="FF006096"/>
        <rFont val="Roboto Condensed"/>
      </rPr>
      <t xml:space="preserve">
</t>
    </r>
    <r>
      <rPr>
        <sz val="11"/>
        <color rgb="FF006096"/>
        <rFont val="Roboto Condensed"/>
      </rPr>
      <t xml:space="preserve">   done &lt; &lt;(find / \( "${a_path[@]}" \) \( -type f -o -type d \) \( -nouser -o -nogroup \) -print0 2&gt; /dev/null)</t>
    </r>
    <r>
      <rPr>
        <sz val="11"/>
        <color rgb="FF006096"/>
        <rFont val="Roboto Condensed"/>
      </rPr>
      <t xml:space="preserve">
</t>
    </r>
    <r>
      <rPr>
        <sz val="11"/>
        <color rgb="FF006096"/>
        <rFont val="Roboto Condensed"/>
      </rPr>
      <t xml:space="preserve">   while IFS="^" read -r l_fname l_user l_group; do # Test files in the array</t>
    </r>
    <r>
      <rPr>
        <sz val="11"/>
        <color rgb="FF006096"/>
        <rFont val="Roboto Condensed"/>
      </rPr>
      <t xml:space="preserve">
</t>
    </r>
    <r>
      <rPr>
        <sz val="11"/>
        <color rgb="FF006096"/>
        <rFont val="Roboto Condensed"/>
      </rPr>
      <t xml:space="preserve">      [ "$l_user" = "UNKNOWN" ] &amp;&amp; a_nouser+=("$l_fname")</t>
    </r>
    <r>
      <rPr>
        <sz val="11"/>
        <color rgb="FF006096"/>
        <rFont val="Roboto Condensed"/>
      </rPr>
      <t xml:space="preserve">
</t>
    </r>
    <r>
      <rPr>
        <sz val="11"/>
        <color rgb="FF006096"/>
        <rFont val="Roboto Condensed"/>
      </rPr>
      <t xml:space="preserve">      [ "$l_group" = "UNKNOWN" ] &amp;&amp; a_nogroup+=("$l_fname")</t>
    </r>
    <r>
      <rPr>
        <sz val="11"/>
        <color rgb="FF006096"/>
        <rFont val="Roboto Condensed"/>
      </rPr>
      <t xml:space="preserve">
</t>
    </r>
    <r>
      <rPr>
        <sz val="11"/>
        <color rgb="FF006096"/>
        <rFont val="Roboto Condensed"/>
      </rPr>
      <t xml:space="preserve">   done &lt;&lt;&lt; "$(printf '%s\n' "${a_arr[@]}")"</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unowned files or directories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ungrouped files or directories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</si>
  <si>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6.1.10</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</si>
  <si>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</si>
  <si>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a_path=(); a_arr=() # Initialize array</t>
    </r>
    <r>
      <rPr>
        <sz val="11"/>
        <color rgb="FF006096"/>
        <rFont val="Roboto Condensed"/>
      </rPr>
      <t xml:space="preserve">
</t>
    </r>
    <r>
      <rPr>
        <sz val="11"/>
        <color rgb="FF006096"/>
        <rFont val="Roboto Condensed"/>
      </rPr>
      <t xml:space="preserve">   a_path=(! -path "/run/user/*" -a ! -path "/proc/*" -a ! -path "*/containerd/*" -a ! -path "*/kubelet/pods/*" -a ! -path "/sys/kernel/security/apparmor/*" -a ! -path "/snap/*" -a ! -path "/sys/fs/cgroup/memory/*")</t>
    </r>
    <r>
      <rPr>
        <sz val="11"/>
        <color rgb="FF006096"/>
        <rFont val="Roboto Condensed"/>
      </rPr>
      <t xml:space="preserve">
</t>
    </r>
    <r>
      <rPr>
        <sz val="11"/>
        <color rgb="FF006096"/>
        <rFont val="Roboto Condensed"/>
      </rPr>
      <t xml:space="preserve">   while read -r l_bfs; do</t>
    </r>
    <r>
      <rPr>
        <sz val="11"/>
        <color rgb="FF006096"/>
        <rFont val="Roboto Condensed"/>
      </rPr>
      <t xml:space="preserve">
</t>
    </r>
    <r>
      <rPr>
        <sz val="11"/>
        <color rgb="FF006096"/>
        <rFont val="Roboto Condensed"/>
      </rPr>
      <t xml:space="preserve">      a_path+=( -a ! -path ""$l_bfs"/*")</t>
    </r>
    <r>
      <rPr>
        <sz val="11"/>
        <color rgb="FF006096"/>
        <rFont val="Roboto Condensed"/>
      </rPr>
      <t xml:space="preserve">
</t>
    </r>
    <r>
      <rPr>
        <sz val="11"/>
        <color rgb="FF006096"/>
        <rFont val="Roboto Condensed"/>
      </rPr>
      <t xml:space="preserve">   done &lt; &lt;(findmnt -Dkerno fstype,target | awk '$1 ~ /^\s*(nfs|proc|smb)/ {print $2}')</t>
    </r>
    <r>
      <rPr>
        <sz val="11"/>
        <color rgb="FF006096"/>
        <rFont val="Roboto Condensed"/>
      </rPr>
      <t xml:space="preserve">
</t>
    </r>
    <r>
      <rPr>
        <sz val="11"/>
        <color rgb="FF006096"/>
        <rFont val="Roboto Condensed"/>
      </rPr>
      <t xml:space="preserve">   # Populate array with 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a_arr+=("$(stat -Lc '%n^%#a' "$l_file")")</t>
    </r>
    <r>
      <rPr>
        <sz val="11"/>
        <color rgb="FF006096"/>
        <rFont val="Roboto Condensed"/>
      </rPr>
      <t xml:space="preserve">
</t>
    </r>
    <r>
      <rPr>
        <sz val="11"/>
        <color rgb="FF006096"/>
        <rFont val="Roboto Condensed"/>
      </rPr>
      <t xml:space="preserve">   done &lt; &lt;(find / \( "${a_path[@]}" \) \( -type f -o -type d \) -perm -0002 -print0 2&gt;/dev/null)</t>
    </r>
    <r>
      <rPr>
        <sz val="11"/>
        <color rgb="FF006096"/>
        <rFont val="Roboto Condensed"/>
      </rPr>
      <t xml:space="preserve">
</t>
    </r>
    <r>
      <rPr>
        <sz val="11"/>
        <color rgb="FF006096"/>
        <rFont val="Roboto Condensed"/>
      </rPr>
      <t xml:space="preserve">   while IFS="^" read -r l_fname l_mode; do # Test files in the array</t>
    </r>
    <r>
      <rPr>
        <sz val="11"/>
        <color rgb="FF006096"/>
        <rFont val="Roboto Condensed"/>
      </rPr>
      <t xml:space="preserve">
</t>
    </r>
    <r>
      <rPr>
        <sz val="11"/>
        <color rgb="FF006096"/>
        <rFont val="Roboto Condensed"/>
      </rPr>
      <t xml:space="preserve">      if [ -f "$l_fname" ]; then # Remove excess permissions from WW files</t>
    </r>
    <r>
      <rPr>
        <sz val="11"/>
        <color rgb="FF006096"/>
        <rFont val="Roboto Condensed"/>
      </rPr>
      <t xml:space="preserve">
</t>
    </r>
    <r>
      <rPr>
        <sz val="11"/>
        <color rgb="FF006096"/>
        <rFont val="Roboto Condensed"/>
      </rPr>
      <t xml:space="preserve">         echo -e " - File: \"$l_fname\" is mode: \"$l_mode\"\n  - removing write permission on \"$l_fname\" from \"other\""</t>
    </r>
    <r>
      <rPr>
        <sz val="11"/>
        <color rgb="FF006096"/>
        <rFont val="Roboto Condensed"/>
      </rPr>
      <t xml:space="preserve">
</t>
    </r>
    <r>
      <rPr>
        <sz val="11"/>
        <color rgb="FF006096"/>
        <rFont val="Roboto Condensed"/>
      </rPr>
      <t xml:space="preserve">         chmod o-w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"$l_fname" ]; then</t>
    </r>
    <r>
      <rPr>
        <sz val="11"/>
        <color rgb="FF006096"/>
        <rFont val="Roboto Condensed"/>
      </rPr>
      <t xml:space="preserve">
</t>
    </r>
    <r>
      <rPr>
        <sz val="11"/>
        <color rgb="FF006096"/>
        <rFont val="Roboto Condensed"/>
      </rPr>
      <t xml:space="preserve">         if [ ! $(( $l_mode &amp; $l_smask )) -gt 0 ]; then # Add sticky bit</t>
    </r>
    <r>
      <rPr>
        <sz val="11"/>
        <color rgb="FF006096"/>
        <rFont val="Roboto Condensed"/>
      </rPr>
      <t xml:space="preserve">
</t>
    </r>
    <r>
      <rPr>
        <sz val="11"/>
        <color rgb="FF006096"/>
        <rFont val="Roboto Condensed"/>
      </rPr>
      <t xml:space="preserve">            echo -e " - Directory: \"$l_fname\" is mode: \"$l_mode\" and doesn't have the sticky bit set\n  - Adding the sticky bit"</t>
    </r>
    <r>
      <rPr>
        <sz val="11"/>
        <color rgb="FF006096"/>
        <rFont val="Roboto Condensed"/>
      </rPr>
      <t xml:space="preserve">
</t>
    </r>
    <r>
      <rPr>
        <sz val="11"/>
        <color rgb="FF006096"/>
        <rFont val="Roboto Condensed"/>
      </rPr>
      <t xml:space="preserve">            chmod a+t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"${a_arr[@]}")</t>
    </r>
    <r>
      <rPr>
        <sz val="11"/>
        <color rgb="FF006096"/>
        <rFont val="Roboto Condensed"/>
      </rPr>
      <t xml:space="preserve">
</t>
    </r>
    <r>
      <rPr>
        <sz val="11"/>
        <color rgb="FF006096"/>
        <rFont val="Roboto Condensed"/>
      </rPr>
      <t xml:space="preserve">   unset a_path; unset a_arr # Remove array</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</si>
  <si>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</si>
  <si>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a_path=(); a_arr=();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"/sys/kernel/security/apparmor/*" -a ! -path "/snap/*" -a ! -path "/sys/fs/cgroup/memory/*")</t>
    </r>
    <r>
      <rPr>
        <sz val="11"/>
        <color rgb="FF006096"/>
        <rFont val="Roboto Condensed"/>
      </rPr>
      <t xml:space="preserve">
</t>
    </r>
    <r>
      <rPr>
        <sz val="11"/>
        <color rgb="FF006096"/>
        <rFont val="Roboto Condensed"/>
      </rPr>
      <t xml:space="preserve">   while read -r l_bfs; do</t>
    </r>
    <r>
      <rPr>
        <sz val="11"/>
        <color rgb="FF006096"/>
        <rFont val="Roboto Condensed"/>
      </rPr>
      <t xml:space="preserve">
</t>
    </r>
    <r>
      <rPr>
        <sz val="11"/>
        <color rgb="FF006096"/>
        <rFont val="Roboto Condensed"/>
      </rPr>
      <t xml:space="preserve">      a_path+=( -a ! -path ""$l_bfs"/*")</t>
    </r>
    <r>
      <rPr>
        <sz val="11"/>
        <color rgb="FF006096"/>
        <rFont val="Roboto Condensed"/>
      </rPr>
      <t xml:space="preserve">
</t>
    </r>
    <r>
      <rPr>
        <sz val="11"/>
        <color rgb="FF006096"/>
        <rFont val="Roboto Condensed"/>
      </rPr>
      <t xml:space="preserve">   done &lt; &lt;(findmnt -Dkerno fstype,target | awk '$1 ~ /^\s*(nfs|proc|smb)/ {print $2}')</t>
    </r>
    <r>
      <rPr>
        <sz val="11"/>
        <color rgb="FF006096"/>
        <rFont val="Roboto Condensed"/>
      </rPr>
      <t xml:space="preserve">
</t>
    </r>
    <r>
      <rPr>
        <sz val="11"/>
        <color rgb="FF006096"/>
        <rFont val="Roboto Condensed"/>
      </rPr>
      <t xml:space="preserve">   # Populate array with files that will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a_arr+=("$(stat -Lc '%n^%#a' "$l_file")")</t>
    </r>
    <r>
      <rPr>
        <sz val="11"/>
        <color rgb="FF006096"/>
        <rFont val="Roboto Condensed"/>
      </rPr>
      <t xml:space="preserve">
</t>
    </r>
    <r>
      <rPr>
        <sz val="11"/>
        <color rgb="FF006096"/>
        <rFont val="Roboto Condensed"/>
      </rPr>
      <t xml:space="preserve">   done &lt; &lt;(find / \( "${a_path[@]}" \) \( -type f -o -type d \) -perm -0002 -print0 2&gt;/dev/null)</t>
    </r>
    <r>
      <rPr>
        <sz val="11"/>
        <color rgb="FF006096"/>
        <rFont val="Roboto Condensed"/>
      </rPr>
      <t xml:space="preserve">
</t>
    </r>
    <r>
      <rPr>
        <sz val="11"/>
        <color rgb="FF006096"/>
        <rFont val="Roboto Condensed"/>
      </rPr>
      <t xml:space="preserve">   while IFS="^" read -r l_fname l_mode; do # Test files in the array</t>
    </r>
    <r>
      <rPr>
        <sz val="11"/>
        <color rgb="FF006096"/>
        <rFont val="Roboto Condensed"/>
      </rPr>
      <t xml:space="preserve">
</t>
    </r>
    <r>
      <rPr>
        <sz val="11"/>
        <color rgb="FF006096"/>
        <rFont val="Roboto Condensed"/>
      </rPr>
      <t xml:space="preserve">      [ -f "$l_fname" ] &amp;&amp; a_file+=("$l_fname") # Add WR files</t>
    </r>
    <r>
      <rPr>
        <sz val="11"/>
        <color rgb="FF006096"/>
        <rFont val="Roboto Condensed"/>
      </rPr>
      <t xml:space="preserve">
</t>
    </r>
    <r>
      <rPr>
        <sz val="11"/>
        <color rgb="FF006096"/>
        <rFont val="Roboto Condensed"/>
      </rPr>
      <t xml:space="preserve">      if [ -d "$l_fname" ]; then # Add directories w/o sticky bit</t>
    </r>
    <r>
      <rPr>
        <sz val="11"/>
        <color rgb="FF006096"/>
        <rFont val="Roboto Condensed"/>
      </rPr>
      <t xml:space="preserve">
</t>
    </r>
    <r>
      <rPr>
        <sz val="11"/>
        <color rgb="FF006096"/>
        <rFont val="Roboto Condensed"/>
      </rPr>
      <t xml:space="preserve">         [ ! $(( $l_mode &amp; $l_smask )) -gt 0 ] &amp;&amp; a_dir+=("$l_fname")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"${a_arr[@]}")</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</si>
  <si>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User and Group Settings</t>
  </si>
  <si>
    <t>6.2.1</t>
  </si>
  <si>
    <r>
      <rPr>
        <sz val="11"/>
        <rFont val="Calibri"/>
      </rPr>
      <t>Ensure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</si>
  <si>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</si>
  <si>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</si>
  <si>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</si>
  <si>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6.2.2</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</si>
  <si>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</si>
  <si>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</si>
  <si>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</si>
  <si>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for i in $(cut -s -d: -f4 /etc/passwd | sort -u ); do</t>
    </r>
    <r>
      <rPr>
        <sz val="11"/>
        <color rgb="FF006096"/>
        <rFont val="Roboto Condensed"/>
      </rPr>
      <t xml:space="preserve">
</t>
    </r>
    <r>
      <rPr>
        <sz val="11"/>
        <color rgb="FF006096"/>
        <rFont val="Roboto Condensed"/>
      </rPr>
      <t xml:space="preserve">  grep -q -P "^.*?:[^:]*:$i:" /etc/group</t>
    </r>
    <r>
      <rPr>
        <sz val="11"/>
        <color rgb="FF006096"/>
        <rFont val="Roboto Condensed"/>
      </rPr>
      <t xml:space="preserve">
</t>
    </r>
    <r>
      <rPr>
        <sz val="11"/>
        <color rgb="FF006096"/>
        <rFont val="Roboto Condensed"/>
      </rPr>
      <t xml:space="preserve">  if [ $? -ne 0 ]; then</t>
    </r>
    <r>
      <rPr>
        <sz val="11"/>
        <color rgb="FF006096"/>
        <rFont val="Roboto Condensed"/>
      </rPr>
      <t xml:space="preserve">
</t>
    </r>
    <r>
      <rPr>
        <sz val="11"/>
        <color rgb="FF006096"/>
        <rFont val="Roboto Condensed"/>
      </rPr>
      <t xml:space="preserve">    echo "Group $i is referenced by /etc/passwd but does not exist in /etc/group"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</si>
  <si>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6.2.3</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</si>
  <si>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</si>
  <si>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</si>
  <si>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</si>
  <si>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-f3 -d":" /etc/passwd | sort -n | uniq -c | while read x ; do</t>
    </r>
    <r>
      <rPr>
        <sz val="11"/>
        <color rgb="FF006096"/>
        <rFont val="Roboto Condensed"/>
      </rPr>
      <t xml:space="preserve">
</t>
    </r>
    <r>
      <rPr>
        <sz val="11"/>
        <color rgb="FF006096"/>
        <rFont val="Roboto Condensed"/>
      </rPr>
      <t xml:space="preserve">  [ -z "$x" ] &amp;&amp; break</t>
    </r>
    <r>
      <rPr>
        <sz val="11"/>
        <color rgb="FF006096"/>
        <rFont val="Roboto Condensed"/>
      </rPr>
      <t xml:space="preserve">
</t>
    </r>
    <r>
      <rPr>
        <sz val="11"/>
        <color rgb="FF006096"/>
        <rFont val="Roboto Condensed"/>
      </rPr>
      <t xml:space="preserve">  set - $x</t>
    </r>
    <r>
      <rPr>
        <sz val="11"/>
        <color rgb="FF006096"/>
        <rFont val="Roboto Condensed"/>
      </rPr>
      <t xml:space="preserve">
</t>
    </r>
    <r>
      <rPr>
        <sz val="11"/>
        <color rgb="FF006096"/>
        <rFont val="Roboto Condensed"/>
      </rPr>
      <t xml:space="preserve">  if [ $1 -gt 1 ]; then</t>
    </r>
    <r>
      <rPr>
        <sz val="11"/>
        <color rgb="FF006096"/>
        <rFont val="Roboto Condensed"/>
      </rPr>
      <t xml:space="preserve">
</t>
    </r>
    <r>
      <rPr>
        <sz val="11"/>
        <color rgb="FF006096"/>
        <rFont val="Roboto Condensed"/>
      </rPr>
      <t xml:space="preserve">    users=$(awk -F: '($3 == n) { print $1 }' n=$2 /etc/passwd | xargs)</t>
    </r>
    <r>
      <rPr>
        <sz val="11"/>
        <color rgb="FF006096"/>
        <rFont val="Roboto Condensed"/>
      </rPr>
      <t xml:space="preserve">
</t>
    </r>
    <r>
      <rPr>
        <sz val="11"/>
        <color rgb="FF006096"/>
        <rFont val="Roboto Condensed"/>
      </rPr>
      <t xml:space="preserve">    echo "Duplicate UID ($2): $users"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</si>
  <si>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6.2.4</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</si>
  <si>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</si>
  <si>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</si>
  <si>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</si>
  <si>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cut -d: -f3 /etc/group | sort | uniq -d | while read x ; do</t>
    </r>
    <r>
      <rPr>
        <sz val="11"/>
        <color rgb="FF006096"/>
        <rFont val="Roboto Condensed"/>
      </rPr>
      <t xml:space="preserve">
</t>
    </r>
    <r>
      <rPr>
        <sz val="11"/>
        <color rgb="FF006096"/>
        <rFont val="Roboto Condensed"/>
      </rPr>
      <t xml:space="preserve">    echo "Duplicate GID ($x) in /etc/group"</t>
    </r>
    <r>
      <rPr>
        <sz val="11"/>
        <color rgb="FF006096"/>
        <rFont val="Roboto Condensed"/>
      </rPr>
      <t xml:space="preserve">
</t>
    </r>
    <r>
      <rPr>
        <sz val="11"/>
        <color rgb="FF006096"/>
        <rFont val="Roboto Condensed"/>
      </rPr>
      <t>done</t>
    </r>
    <r>
      <rPr>
        <sz val="11"/>
        <color rgb="FF006096"/>
        <rFont val="Roboto Condensed"/>
      </rPr>
      <t xml:space="preserve">
</t>
    </r>
  </si>
  <si>
    <t>6.2.5</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</si>
  <si>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</si>
  <si>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</si>
  <si>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</si>
  <si>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-d: -f1 /etc/passwd | sort | uniq -d | while read x; do</t>
    </r>
    <r>
      <rPr>
        <sz val="11"/>
        <color rgb="FF006096"/>
        <rFont val="Roboto Condensed"/>
      </rPr>
      <t xml:space="preserve">
</t>
    </r>
    <r>
      <rPr>
        <sz val="11"/>
        <color rgb="FF006096"/>
        <rFont val="Roboto Condensed"/>
      </rPr>
      <t xml:space="preserve">   echo "Duplicate login name ${x} in /etc/passwd"</t>
    </r>
    <r>
      <rPr>
        <sz val="11"/>
        <color rgb="FF006096"/>
        <rFont val="Roboto Condensed"/>
      </rPr>
      <t xml:space="preserve">
</t>
    </r>
    <r>
      <rPr>
        <sz val="11"/>
        <color rgb="FF006096"/>
        <rFont val="Roboto Condensed"/>
      </rPr>
      <t>done</t>
    </r>
    <r>
      <rPr>
        <sz val="11"/>
        <color rgb="FF006096"/>
        <rFont val="Roboto Condensed"/>
      </rPr>
      <t xml:space="preserve">
</t>
    </r>
  </si>
  <si>
    <t>6.2.6</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</si>
  <si>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</si>
  <si>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</si>
  <si>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</si>
  <si>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-d: -f1 /etc/group | sort | uniq -d | while read -r x; do</t>
    </r>
    <r>
      <rPr>
        <sz val="11"/>
        <color rgb="FF006096"/>
        <rFont val="Roboto Condensed"/>
      </rPr>
      <t xml:space="preserve">
</t>
    </r>
    <r>
      <rPr>
        <sz val="11"/>
        <color rgb="FF006096"/>
        <rFont val="Roboto Condensed"/>
      </rPr>
      <t xml:space="preserve">   echo "Duplicate group name ${x} in /etc/group"</t>
    </r>
    <r>
      <rPr>
        <sz val="11"/>
        <color rgb="FF006096"/>
        <rFont val="Roboto Condensed"/>
      </rPr>
      <t xml:space="preserve">
</t>
    </r>
    <r>
      <rPr>
        <sz val="11"/>
        <color rgb="FF006096"/>
        <rFont val="Roboto Condensed"/>
      </rPr>
      <t>done</t>
    </r>
    <r>
      <rPr>
        <sz val="11"/>
        <color rgb="FF006096"/>
        <rFont val="Roboto Condensed"/>
      </rPr>
      <t xml:space="preserve">
</t>
    </r>
  </si>
  <si>
    <t>6.2.7</t>
  </si>
  <si>
    <r>
      <rPr>
        <sz val="11"/>
        <rFont val="Calibri"/>
      </rPr>
      <t>Ensure root PATH Integrity</t>
    </r>
  </si>
  <si>
    <r>
      <rPr>
        <sz val="11"/>
        <color rgb="FF000000"/>
        <rFont val="Calibri"/>
      </rPr>
      <t>Correct or justify any items discovered in the Audit step.</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</si>
  <si>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</si>
  <si>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RPCV="$(sudo -Hiu root env | grep '^PATH=' | cut -d= -f2)"</t>
    </r>
    <r>
      <rPr>
        <sz val="11"/>
        <color rgb="FF006096"/>
        <rFont val="Roboto Condensed"/>
      </rPr>
      <t xml:space="preserve">
</t>
    </r>
    <r>
      <rPr>
        <sz val="11"/>
        <color rgb="FF006096"/>
        <rFont val="Roboto Condensed"/>
      </rPr>
      <t>echo "$RPCV" | grep -q "::" &amp;&amp; echo "root's path contains a empty directory (::)"</t>
    </r>
    <r>
      <rPr>
        <sz val="11"/>
        <color rgb="FF006096"/>
        <rFont val="Roboto Condensed"/>
      </rPr>
      <t xml:space="preserve">
</t>
    </r>
    <r>
      <rPr>
        <sz val="11"/>
        <color rgb="FF006096"/>
        <rFont val="Roboto Condensed"/>
      </rPr>
      <t>echo "$RPCV" | grep -q ":$" &amp;&amp; echo "root's path contains a trailing (:)"</t>
    </r>
    <r>
      <rPr>
        <sz val="11"/>
        <color rgb="FF006096"/>
        <rFont val="Roboto Condensed"/>
      </rPr>
      <t xml:space="preserve">
</t>
    </r>
    <r>
      <rPr>
        <sz val="11"/>
        <color rgb="FF006096"/>
        <rFont val="Roboto Condensed"/>
      </rPr>
      <t>for x in $(echo "$RPCV" | tr ":" " "); do</t>
    </r>
    <r>
      <rPr>
        <sz val="11"/>
        <color rgb="FF006096"/>
        <rFont val="Roboto Condensed"/>
      </rPr>
      <t xml:space="preserve">
</t>
    </r>
    <r>
      <rPr>
        <sz val="11"/>
        <color rgb="FF006096"/>
        <rFont val="Roboto Condensed"/>
      </rPr>
      <t xml:space="preserve">   if [ -d "$x" ]; then</t>
    </r>
    <r>
      <rPr>
        <sz val="11"/>
        <color rgb="FF006096"/>
        <rFont val="Roboto Condensed"/>
      </rPr>
      <t xml:space="preserve">
</t>
    </r>
    <r>
      <rPr>
        <sz val="11"/>
        <color rgb="FF006096"/>
        <rFont val="Roboto Condensed"/>
      </rPr>
      <t xml:space="preserve">      ls -ldH "$x" | awk '$9 == "." {print "PATH contains current working directory (.)"}</t>
    </r>
    <r>
      <rPr>
        <sz val="11"/>
        <color rgb="FF006096"/>
        <rFont val="Roboto Condensed"/>
      </rPr>
      <t xml:space="preserve">
</t>
    </r>
    <r>
      <rPr>
        <sz val="11"/>
        <color rgb="FF006096"/>
        <rFont val="Roboto Condensed"/>
      </rPr>
      <t xml:space="preserve">      $3 != "root" {print $9, "is not owned by root"}</t>
    </r>
    <r>
      <rPr>
        <sz val="11"/>
        <color rgb="FF006096"/>
        <rFont val="Roboto Condensed"/>
      </rPr>
      <t xml:space="preserve">
</t>
    </r>
    <r>
      <rPr>
        <sz val="11"/>
        <color rgb="FF006096"/>
        <rFont val="Roboto Condensed"/>
      </rPr>
      <t xml:space="preserve">      substr($1,6,1) != "-" {print $9, "is group writable"}</t>
    </r>
    <r>
      <rPr>
        <sz val="11"/>
        <color rgb="FF006096"/>
        <rFont val="Roboto Condensed"/>
      </rPr>
      <t xml:space="preserve">
</t>
    </r>
    <r>
      <rPr>
        <sz val="11"/>
        <color rgb="FF006096"/>
        <rFont val="Roboto Condensed"/>
      </rPr>
      <t xml:space="preserve">      substr($1,9,1) != "-" {print $9, "is world writable"}'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"$x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</si>
  <si>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6.2.8</t>
  </si>
  <si>
    <r>
      <rPr>
        <sz val="11"/>
        <rFont val="Calibri"/>
      </rPr>
      <t>Ensure root is the only UID 0 account</t>
    </r>
  </si>
  <si>
    <r>
      <rPr>
        <sz val="11"/>
        <color rgb="FF000000"/>
        <rFont val="Calibri"/>
      </rPr>
      <t xml:space="preserve">Remove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or assign them a new UID if appropriate.</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</si>
  <si>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</si>
  <si>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</si>
  <si>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6.2.9</t>
  </si>
  <si>
    <r>
      <rPr>
        <sz val="11"/>
        <rFont val="Calibri"/>
      </rPr>
      <t>Ensure all users</t>
    </r>
    <r>
      <rPr>
        <sz val="11"/>
        <color rgb="FF000000"/>
        <rFont val="Calibri"/>
      </rPr>
      <t>'</t>
    </r>
    <r>
      <rPr>
        <sz val="11"/>
        <color rgb="FF000000"/>
        <rFont val="Calibri"/>
      </rPr>
      <t xml:space="preserve"> home directories exist</t>
    </r>
  </si>
  <si>
    <r>
      <rPr>
        <sz val="11"/>
        <color rgb="FF000000"/>
        <rFont val="Calibri"/>
      </rPr>
      <t>If any users' home directories do not exist, create them and make sure the respective user owns the directory. Users without an assigned home directory should be removed or assigned a home directory as appropriate.</t>
    </r>
    <r>
      <rPr>
        <sz val="11"/>
        <color rgb="FF000000"/>
        <rFont val="Calibri"/>
      </rPr>
      <t xml:space="preserve">
</t>
    </r>
    <r>
      <rPr>
        <sz val="11"/>
        <color rgb="FF000000"/>
        <rFont val="Calibri"/>
      </rPr>
      <t>The following script will create a home directory for users with an interactive shell whose home directory doesn't exist:</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mkdir "$dir"</t>
    </r>
    <r>
      <rPr>
        <sz val="11"/>
        <color rgb="FF006096"/>
        <rFont val="Roboto Condensed"/>
      </rPr>
      <t xml:space="preserve">
</t>
    </r>
    <r>
      <rPr>
        <sz val="11"/>
        <color rgb="FF006096"/>
        <rFont val="Roboto Condensed"/>
      </rPr>
      <t xml:space="preserve">      chmod g-w,o-wrx "$dir"</t>
    </r>
    <r>
      <rPr>
        <sz val="11"/>
        <color rgb="FF006096"/>
        <rFont val="Roboto Condensed"/>
      </rPr>
      <t xml:space="preserve">
</t>
    </r>
    <r>
      <rPr>
        <sz val="11"/>
        <color rgb="FF006096"/>
        <rFont val="Roboto Condensed"/>
      </rPr>
      <t xml:space="preserve">      chown "$user" "$dir"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</si>
  <si>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</si>
  <si>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"User: \"$user\" home directory: \"$dir\" does not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audit script checks all users with interactive shells except halt, sync, shutdown, and nfsnobody.</t>
    </r>
  </si>
  <si>
    <t>6.2.10</t>
  </si>
  <si>
    <r>
      <rPr>
        <sz val="11"/>
        <rFont val="Calibri"/>
      </rPr>
      <t>Ensure users own their home directories</t>
    </r>
  </si>
  <si>
    <r>
      <rPr>
        <sz val="11"/>
        <color rgb="FF000000"/>
        <rFont val="Calibri"/>
      </rPr>
      <t>Change the ownership of any home directories that are not owned by the defined user to the correct user.</t>
    </r>
    <r>
      <rPr>
        <sz val="11"/>
        <color rgb="FF000000"/>
        <rFont val="Calibri"/>
      </rPr>
      <t xml:space="preserve">
</t>
    </r>
    <r>
      <rPr>
        <sz val="11"/>
        <color rgb="FF000000"/>
        <rFont val="Calibri"/>
      </rPr>
      <t>The following script will create missing home directories, set the owner, and set the permissions for interactive users' home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-F: '($1!~/(halt|sync|shutdown|nfsnobody)/ &amp;&amp; $7!~/^(\/usr)?\/sbin\/nologin(\/)?$/ &amp;&amp; $7!~/(\/usr)? </t>
    </r>
    <r>
      <rPr>
        <sz val="11"/>
        <color rgb="FF006096"/>
        <rFont val="Roboto Condensed"/>
      </rPr>
      <t xml:space="preserve">
</t>
    </r>
    <r>
      <rPr>
        <sz val="11"/>
        <color rgb="FF006096"/>
        <rFont val="Roboto Condensed"/>
      </rPr>
      <t xml:space="preserve">  \/bin\/false(\/)?$/) { print $1 " " $6 }' /etc/passwd | while read -r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"User: \"$user\" home directory: \"$dir\" does not exist, creating home directory"</t>
    </r>
    <r>
      <rPr>
        <sz val="11"/>
        <color rgb="FF006096"/>
        <rFont val="Roboto Condensed"/>
      </rPr>
      <t xml:space="preserve">
</t>
    </r>
    <r>
      <rPr>
        <sz val="11"/>
        <color rgb="FF006096"/>
        <rFont val="Roboto Condensed"/>
      </rPr>
      <t xml:space="preserve">         mkdir "$dir"</t>
    </r>
    <r>
      <rPr>
        <sz val="11"/>
        <color rgb="FF006096"/>
        <rFont val="Roboto Condensed"/>
      </rPr>
      <t xml:space="preserve">
</t>
    </r>
    <r>
      <rPr>
        <sz val="11"/>
        <color rgb="FF006096"/>
        <rFont val="Roboto Condensed"/>
      </rPr>
      <t xml:space="preserve">         chmod g-w,o-rwx "$dir"</t>
    </r>
    <r>
      <rPr>
        <sz val="11"/>
        <color rgb="FF006096"/>
        <rFont val="Roboto Condensed"/>
      </rPr>
      <t xml:space="preserve">
</t>
    </r>
    <r>
      <rPr>
        <sz val="11"/>
        <color rgb="FF006096"/>
        <rFont val="Roboto Condensed"/>
      </rPr>
      <t xml:space="preserve">         chown "$user" "$dir"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owner=$(stat -L -c "%U" "$dir")</t>
    </r>
    <r>
      <rPr>
        <sz val="11"/>
        <color rgb="FF006096"/>
        <rFont val="Roboto Condensed"/>
      </rPr>
      <t xml:space="preserve">
</t>
    </r>
    <r>
      <rPr>
        <sz val="11"/>
        <color rgb="FF006096"/>
        <rFont val="Roboto Condensed"/>
      </rPr>
      <t xml:space="preserve">         if [ "$owner" != "$user" ]; then</t>
    </r>
    <r>
      <rPr>
        <sz val="11"/>
        <color rgb="FF006096"/>
        <rFont val="Roboto Condensed"/>
      </rPr>
      <t xml:space="preserve">
</t>
    </r>
    <r>
      <rPr>
        <sz val="11"/>
        <color rgb="FF006096"/>
        <rFont val="Roboto Condensed"/>
      </rPr>
      <t xml:space="preserve">            chmod g-w,o-rwx "$dir"</t>
    </r>
    <r>
      <rPr>
        <sz val="11"/>
        <color rgb="FF006096"/>
        <rFont val="Roboto Condensed"/>
      </rPr>
      <t xml:space="preserve">
</t>
    </r>
    <r>
      <rPr>
        <sz val="11"/>
        <color rgb="FF006096"/>
        <rFont val="Roboto Condensed"/>
      </rPr>
      <t xml:space="preserve">            chown "$user" "$dir"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</si>
  <si>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user home directory is space defined for the particular user to set local environment variables and to store personal files.</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</si>
  <si>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for i in $( awk -F: '($1!~/(halt|sync|shutdown|nfsnobody)/ &amp;&amp; $7!~/^(\/usr)?\/sbin\/nologin(\/)?$/ &amp;&amp; $7!~/(\/usr)?\/bin\/false(\/)?$/) {print $1":"$6}' /etc/passwd); do</t>
    </r>
    <r>
      <rPr>
        <sz val="11"/>
        <color rgb="FF006096"/>
        <rFont val="Roboto Condensed"/>
      </rPr>
      <t xml:space="preserve">
</t>
    </r>
    <r>
      <rPr>
        <sz val="11"/>
        <color rgb="FF006096"/>
        <rFont val="Roboto Condensed"/>
      </rPr>
      <t xml:space="preserve">  user=$(echo "$i" | cut -d: -f1)</t>
    </r>
    <r>
      <rPr>
        <sz val="11"/>
        <color rgb="FF006096"/>
        <rFont val="Roboto Condensed"/>
      </rPr>
      <t xml:space="preserve">
</t>
    </r>
    <r>
      <rPr>
        <sz val="11"/>
        <color rgb="FF006096"/>
        <rFont val="Roboto Condensed"/>
      </rPr>
      <t xml:space="preserve">  dir=$(echo "$i" | cut -d: -f2)</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 -z "$output2" ] &amp;&amp; output2="The following users' home directories don't exist: \"$user\"" || output2="$output2, \"$user\""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owner="$(stat -L -c "%U" "$dir")"</t>
    </r>
    <r>
      <rPr>
        <sz val="11"/>
        <color rgb="FF006096"/>
        <rFont val="Roboto Condensed"/>
      </rPr>
      <t xml:space="preserve">
</t>
    </r>
    <r>
      <rPr>
        <sz val="11"/>
        <color rgb="FF006096"/>
        <rFont val="Roboto Condensed"/>
      </rPr>
      <t xml:space="preserve">    if [ "$owner" != "$user" ] &amp;&amp; [ "$owner" != "root" ]; then</t>
    </r>
    <r>
      <rPr>
        <sz val="11"/>
        <color rgb="FF006096"/>
        <rFont val="Roboto Condensed"/>
      </rPr>
      <t xml:space="preserve">
</t>
    </r>
    <r>
      <rPr>
        <sz val="11"/>
        <color rgb="FF006096"/>
        <rFont val="Roboto Condensed"/>
      </rPr>
      <t xml:space="preserve">      [ -z "$output" ] &amp;&amp; output="The following users' don't own their home directory: \"$user\" home directory is owned by \"$owner\"" || output="$output, \"$user\" home directory is owned by \"$owner\""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t>
    </r>
    <r>
      <rPr>
        <sz val="11"/>
        <color rgb="FF006096"/>
        <rFont val="Roboto Condensed"/>
      </rPr>
      <t xml:space="preserve">
</t>
    </r>
  </si>
  <si>
    <t>6.2.11</t>
  </si>
  <si>
    <r>
      <rPr>
        <sz val="11"/>
        <rFont val="Calibri"/>
      </rPr>
      <t>Ensure users</t>
    </r>
    <r>
      <rPr>
        <sz val="11"/>
        <color rgb="FF000000"/>
        <rFont val="Calibri"/>
      </rPr>
      <t>'</t>
    </r>
    <r>
      <rPr>
        <sz val="11"/>
        <color rgb="FF000000"/>
        <rFont val="Calibri"/>
      </rPr>
      <t xml:space="preserve"> home directories permissions are 750 or more restrictive</t>
    </r>
  </si>
  <si>
    <r>
      <rPr>
        <sz val="11"/>
        <color rgb="FF000000"/>
        <rFont val="Calibri"/>
      </rPr>
      <t>Making global modifications to user home directories without alerting the user community can result in unexpected outages and unhappy users. Therefore, it is recommended that a monitoring policy be established to report user file permissions and determine the action to be taken in accordance with site policy.</t>
    </r>
    <r>
      <rPr>
        <sz val="11"/>
        <color rgb="FF000000"/>
        <rFont val="Calibri"/>
      </rPr>
      <t xml:space="preserve">
</t>
    </r>
    <r>
      <rPr>
        <sz val="11"/>
        <color rgb="FF000000"/>
        <rFont val="Calibri"/>
      </rPr>
      <t xml:space="preserve">The following script can be used to remove permissions is excess of </t>
    </r>
    <r>
      <rPr>
        <b/>
        <sz val="11"/>
        <color rgb="FF000000"/>
        <rFont val="Calibri"/>
      </rPr>
      <t>750</t>
    </r>
    <r>
      <rPr>
        <sz val="11"/>
        <color rgb="FF000000"/>
        <rFont val="Calibri"/>
      </rPr>
      <t xml:space="preserve"> from users' home directories:</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{print $6}' /etc/passwd | while read -r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dirperm=$(stat -L -c "%A" "$dir")</t>
    </r>
    <r>
      <rPr>
        <sz val="11"/>
        <color rgb="FF006096"/>
        <rFont val="Roboto Condensed"/>
      </rPr>
      <t xml:space="preserve">
</t>
    </r>
    <r>
      <rPr>
        <sz val="11"/>
        <color rgb="FF006096"/>
        <rFont val="Roboto Condensed"/>
      </rPr>
      <t xml:space="preserve">      if [ "$(echo "$dirperm" | cut -c6)" != "-" ] || [ "$(echo "$dirperm" | cut -c8)" != "-" ] || [ "$(echo "$dirperm" | cut -c9)" != "-" ] || [ "$(echo "$dirperm" | cut -c10)" != "-" ]; then</t>
    </r>
    <r>
      <rPr>
        <sz val="11"/>
        <color rgb="FF006096"/>
        <rFont val="Roboto Condensed"/>
      </rPr>
      <t xml:space="preserve">
</t>
    </r>
    <r>
      <rPr>
        <sz val="11"/>
        <color rgb="FF006096"/>
        <rFont val="Roboto Condensed"/>
      </rPr>
      <t xml:space="preserve">         chmod g-w,o-rwx "$dir"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</si>
  <si>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While the system administrator can establish secure permissions for users' home directories, the users can easily override these.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</si>
  <si>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{print $1 " " $6}' /etc/passwd | while read -r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"User: \"$user\" home directory: \"$dir\" doesn't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dirperm=$(stat -L -c "%A" "$dir")</t>
    </r>
    <r>
      <rPr>
        <sz val="11"/>
        <color rgb="FF006096"/>
        <rFont val="Roboto Condensed"/>
      </rPr>
      <t xml:space="preserve">
</t>
    </r>
    <r>
      <rPr>
        <sz val="11"/>
        <color rgb="FF006096"/>
        <rFont val="Roboto Condensed"/>
      </rPr>
      <t xml:space="preserve">      if [ "$(echo "$dirperm" | cut -c6)" != "-" ] || [ "$(echo "$dirperm" | cut -c8)" != "-" ] || [ "$(echo "$dirperm" | cut -c9)" != "-" ] || [ "$(echo "$dirperm" | cut -c10)" != "-" ]; then</t>
    </r>
    <r>
      <rPr>
        <sz val="11"/>
        <color rgb="FF006096"/>
        <rFont val="Roboto Condensed"/>
      </rPr>
      <t xml:space="preserve">
</t>
    </r>
    <r>
      <rPr>
        <sz val="11"/>
        <color rgb="FF006096"/>
        <rFont val="Roboto Condensed"/>
      </rPr>
      <t xml:space="preserve">         echo "User: \"$user\" home directory: \"$dir\" has permissions: \"$(stat -L -c "%a" "$dir")\""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</si>
  <si>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6.2.12</t>
  </si>
  <si>
    <r>
      <rPr>
        <sz val="11"/>
        <rFont val="Calibri"/>
      </rPr>
      <t>Ensure users</t>
    </r>
    <r>
      <rPr>
        <sz val="11"/>
        <color rgb="FF000000"/>
        <rFont val="Calibri"/>
      </rPr>
      <t>'</t>
    </r>
    <r>
      <rPr>
        <sz val="11"/>
        <color rgb="FF000000"/>
        <rFont val="Calibri"/>
      </rPr>
      <t xml:space="preserve"> dot files are not group or world writable</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</si>
  <si>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 remove excessive permissions on dot files within interactive users' home directories.</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$6 }' /etc/passwd | while read -r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for file in "$dir"/.*; do</t>
    </r>
    <r>
      <rPr>
        <sz val="11"/>
        <color rgb="FF006096"/>
        <rFont val="Roboto Condensed"/>
      </rPr>
      <t xml:space="preserve">
</t>
    </r>
    <r>
      <rPr>
        <sz val="11"/>
        <color rgb="FF006096"/>
        <rFont val="Roboto Condensed"/>
      </rPr>
      <t xml:space="preserve">         if [ ! -h "$file" ] &amp;&amp; [ -f "$file" ]; then</t>
    </r>
    <r>
      <rPr>
        <sz val="11"/>
        <color rgb="FF006096"/>
        <rFont val="Roboto Condensed"/>
      </rPr>
      <t xml:space="preserve">
</t>
    </r>
    <r>
      <rPr>
        <sz val="11"/>
        <color rgb="FF006096"/>
        <rFont val="Roboto Condensed"/>
      </rPr>
      <t xml:space="preserve">            fileperm=$(stat -L -c "%A" "$file")</t>
    </r>
    <r>
      <rPr>
        <sz val="11"/>
        <color rgb="FF006096"/>
        <rFont val="Roboto Condensed"/>
      </rPr>
      <t xml:space="preserve">
</t>
    </r>
    <r>
      <rPr>
        <sz val="11"/>
        <color rgb="FF006096"/>
        <rFont val="Roboto Condensed"/>
      </rPr>
      <t xml:space="preserve">            if [ "$(echo "$fileperm" | cut -c6)" != "-" ] || [ "$(echo "$fileperm" | cut -c9)" != "-" ]; then</t>
    </r>
    <r>
      <rPr>
        <sz val="11"/>
        <color rgb="FF006096"/>
        <rFont val="Roboto Condensed"/>
      </rPr>
      <t xml:space="preserve">
</t>
    </r>
    <r>
      <rPr>
        <sz val="11"/>
        <color rgb="FF006096"/>
        <rFont val="Roboto Condensed"/>
      </rPr>
      <t xml:space="preserve">               chmod go-w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</si>
  <si>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While the system administrator can establish secure permissions for users' "dot" files, the users can easily override these.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</si>
  <si>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for file in "$dir"/.*; do</t>
    </r>
    <r>
      <rPr>
        <sz val="11"/>
        <color rgb="FF006096"/>
        <rFont val="Roboto Condensed"/>
      </rPr>
      <t xml:space="preserve">
</t>
    </r>
    <r>
      <rPr>
        <sz val="11"/>
        <color rgb="FF006096"/>
        <rFont val="Roboto Condensed"/>
      </rPr>
      <t xml:space="preserve">         if [ ! -h "$file" ] &amp;&amp; [ -f "$file" ]; then</t>
    </r>
    <r>
      <rPr>
        <sz val="11"/>
        <color rgb="FF006096"/>
        <rFont val="Roboto Condensed"/>
      </rPr>
      <t xml:space="preserve">
</t>
    </r>
    <r>
      <rPr>
        <sz val="11"/>
        <color rgb="FF006096"/>
        <rFont val="Roboto Condensed"/>
      </rPr>
      <t xml:space="preserve">            fileperm=$(stat -L -c "%A" "$file")</t>
    </r>
    <r>
      <rPr>
        <sz val="11"/>
        <color rgb="FF006096"/>
        <rFont val="Roboto Condensed"/>
      </rPr>
      <t xml:space="preserve">
</t>
    </r>
    <r>
      <rPr>
        <sz val="11"/>
        <color rgb="FF006096"/>
        <rFont val="Roboto Condensed"/>
      </rPr>
      <t xml:space="preserve">            if [ "$(echo "$fileperm" | cut -c6)" != "-" ] || [ "$(echo "$fileperm" | cut -c9)" != "-" ]; then</t>
    </r>
    <r>
      <rPr>
        <sz val="11"/>
        <color rgb="FF006096"/>
        <rFont val="Roboto Condensed"/>
      </rPr>
      <t xml:space="preserve">
</t>
    </r>
    <r>
      <rPr>
        <sz val="11"/>
        <color rgb="FF006096"/>
        <rFont val="Roboto Condensed"/>
      </rPr>
      <t xml:space="preserve">               echo "User: \"$user\" file: \"$file\" has permissions: \"$fileperm\""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</si>
  <si>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6.2.13</t>
  </si>
  <si>
    <r>
      <rPr>
        <sz val="11"/>
        <rFont val="Calibri"/>
      </rPr>
      <t>Ensure users</t>
    </r>
    <r>
      <rPr>
        <sz val="11"/>
        <color rgb="FF000000"/>
        <rFont val="Calibri"/>
      </rPr>
      <t>'</t>
    </r>
    <r>
      <rPr>
        <sz val="11"/>
        <color rgb="FF000000"/>
        <rFont val="Calibri"/>
      </rPr>
      <t xml:space="preserve"> .netrc Files are not group or world accessible</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</si>
  <si>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.netrc</t>
    </r>
    <r>
      <rPr>
        <sz val="11"/>
        <color rgb="FF000000"/>
        <rFont val="Calibri"/>
      </rPr>
      <t xml:space="preserve"> files and determine the action to be taken in accordance with site policy.</t>
    </r>
    <r>
      <rPr>
        <sz val="11"/>
        <color rgb="FF000000"/>
        <rFont val="Calibri"/>
      </rPr>
      <t xml:space="preserve">
</t>
    </r>
    <r>
      <rPr>
        <sz val="11"/>
        <color rgb="FF000000"/>
        <rFont val="Calibri"/>
      </rPr>
      <t>The following script will remove .netrc files from interactive users' home directories</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$6 }'  /etc/passwd | while read -r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file="$dir/.netrc"</t>
    </r>
    <r>
      <rPr>
        <sz val="11"/>
        <color rgb="FF006096"/>
        <rFont val="Roboto Condensed"/>
      </rPr>
      <t xml:space="preserve">
</t>
    </r>
    <r>
      <rPr>
        <sz val="11"/>
        <color rgb="FF006096"/>
        <rFont val="Roboto Condensed"/>
      </rPr>
      <t xml:space="preserve">      [ ! -h "$file" ] &amp;&amp; [ -f "$file" ] &amp;&amp; rm -f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</si>
  <si>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While the system administrator can establish secure permissions for users' </t>
    </r>
    <r>
      <rPr>
        <b/>
        <sz val="11"/>
        <color rgb="FF000000"/>
        <rFont val="Calibri"/>
      </rPr>
      <t>.netrc</t>
    </r>
    <r>
      <rPr>
        <sz val="11"/>
        <color rgb="FF000000"/>
        <rFont val="Calibri"/>
      </rPr>
      <t xml:space="preserve"> files, the users can easily override these.</t>
    </r>
  </si>
  <si>
    <r>
      <rPr>
        <sz val="11"/>
        <color rgb="FF000000"/>
        <rFont val="Calibri"/>
      </rPr>
      <t>Run the following script. This script will return:</t>
    </r>
    <r>
      <rPr>
        <sz val="11"/>
        <color rgb="FF000000"/>
        <rFont val="Calibri"/>
      </rPr>
      <t xml:space="preserve">
</t>
    </r>
    <r>
      <rPr>
        <sz val="11"/>
        <color rgb="FF000000"/>
        <rFont val="Calibri"/>
      </rPr>
      <t>- FAILED: for any .netrc file with permissions less restrictive than 600</t>
    </r>
    <r>
      <rPr>
        <sz val="11"/>
        <color rgb="FF000000"/>
        <rFont val="Calibri"/>
      </rPr>
      <t xml:space="preserve">
</t>
    </r>
    <r>
      <rPr>
        <sz val="11"/>
        <color rgb="FF000000"/>
        <rFont val="Calibri"/>
      </rPr>
      <t>- WARNING: for any .netrc files that exist in interactive users' home directories.</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file="$dir/.netrc"</t>
    </r>
    <r>
      <rPr>
        <sz val="11"/>
        <color rgb="FF006096"/>
        <rFont val="Roboto Condensed"/>
      </rPr>
      <t xml:space="preserve">
</t>
    </r>
    <r>
      <rPr>
        <sz val="11"/>
        <color rgb="FF006096"/>
        <rFont val="Roboto Condensed"/>
      </rPr>
      <t xml:space="preserve">      if [ ! -h "$file" ] &amp;&amp; [ -f "$file" ]; then</t>
    </r>
    <r>
      <rPr>
        <sz val="11"/>
        <color rgb="FF006096"/>
        <rFont val="Roboto Condensed"/>
      </rPr>
      <t xml:space="preserve">
</t>
    </r>
    <r>
      <rPr>
        <sz val="11"/>
        <color rgb="FF006096"/>
        <rFont val="Roboto Condensed"/>
      </rPr>
      <t xml:space="preserve">         if stat -L -c "%A" "$file" | cut -c4-10 |  grep -Eq '[^-]+'; then</t>
    </r>
    <r>
      <rPr>
        <sz val="11"/>
        <color rgb="FF006096"/>
        <rFont val="Roboto Condensed"/>
      </rPr>
      <t xml:space="preserve">
</t>
    </r>
    <r>
      <rPr>
        <sz val="11"/>
        <color rgb="FF006096"/>
        <rFont val="Roboto Condensed"/>
      </rPr>
      <t xml:space="preserve">            echo "FAILED: User: \"$user\" file: \"$file\" exists with permissions: \"$(stat -L -c "%a" "$file")\", remove file or excessive permissions"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"WARNING: User: \"$user\" file: \"$file\" exists with permissions: \"$(stat -L -c "%a" "$file")\", remove file unless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Verify:</t>
    </r>
    <r>
      <rPr>
        <sz val="11"/>
        <color rgb="FF000000"/>
        <rFont val="Calibri"/>
      </rPr>
      <t xml:space="preserve">
</t>
    </r>
    <r>
      <rPr>
        <sz val="11"/>
        <color rgb="FF000000"/>
        <rFont val="Calibri"/>
      </rPr>
      <t xml:space="preserve">- Any lines beginning with </t>
    </r>
    <r>
      <rPr>
        <b/>
        <sz val="11"/>
        <color rgb="FF000000"/>
        <rFont val="Calibri"/>
      </rPr>
      <t>FAILED:</t>
    </r>
    <r>
      <rPr>
        <sz val="11"/>
        <color rgb="FF000000"/>
        <rFont val="Calibri"/>
      </rPr>
      <t xml:space="preserve"> - File should be removed unless deemed necessary, in accordance with local site policy, and permissions are updated to be </t>
    </r>
    <r>
      <rPr>
        <b/>
        <sz val="11"/>
        <color rgb="FF000000"/>
        <rFont val="Calibri"/>
      </rPr>
      <t>600</t>
    </r>
    <r>
      <rPr>
        <sz val="11"/>
        <color rgb="FF000000"/>
        <rFont val="Calibri"/>
      </rPr>
      <t xml:space="preserve"> or more restrictive</t>
    </r>
    <r>
      <rPr>
        <sz val="11"/>
        <color rgb="FF000000"/>
        <rFont val="Calibri"/>
      </rPr>
      <t xml:space="preserve">
</t>
    </r>
    <r>
      <rPr>
        <sz val="11"/>
        <color rgb="FF000000"/>
        <rFont val="Calibri"/>
      </rPr>
      <t xml:space="preserve">- Any lines beginning with </t>
    </r>
    <r>
      <rPr>
        <b/>
        <sz val="11"/>
        <color rgb="FF000000"/>
        <rFont val="Calibri"/>
      </rPr>
      <t>WARNING:</t>
    </r>
    <r>
      <rPr>
        <sz val="11"/>
        <color rgb="FF000000"/>
        <rFont val="Calibri"/>
      </rPr>
      <t xml:space="preserve"> - File should be removed unless deemed necessary, and in accordance with local site policy</t>
    </r>
  </si>
  <si>
    <t>6.2.14</t>
  </si>
  <si>
    <r>
      <rPr>
        <sz val="11"/>
        <rFont val="Calibri"/>
      </rPr>
      <t>Ensure no users have .forward files</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</si>
  <si>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.forward</t>
    </r>
    <r>
      <rPr>
        <sz val="11"/>
        <color rgb="FF000000"/>
        <rFont val="Calibri"/>
      </rPr>
      <t xml:space="preserve"> files and determine the action to be taken in accordance with site policy.</t>
    </r>
    <r>
      <rPr>
        <sz val="11"/>
        <color rgb="FF000000"/>
        <rFont val="Calibri"/>
      </rPr>
      <t xml:space="preserve">
</t>
    </r>
    <r>
      <rPr>
        <sz val="11"/>
        <color rgb="FF000000"/>
        <rFont val="Calibri"/>
      </rPr>
      <t xml:space="preserve">The following script will remove </t>
    </r>
    <r>
      <rPr>
        <b/>
        <sz val="11"/>
        <color rgb="FF000000"/>
        <rFont val="Calibri"/>
      </rPr>
      <t>.forward</t>
    </r>
    <r>
      <rPr>
        <sz val="11"/>
        <color rgb="FF000000"/>
        <rFont val="Calibri"/>
      </rPr>
      <t xml:space="preserve"> files from interactive users' home directories</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'($1!~/(halt|sync|shutdown|nfsnobody)/ &amp;&amp; $7!~/^(\/usr)?\/sbin\/nologin(\/)?$/ &amp;&amp; $7!~/(\/usr)?\/bin\/false(\/)?$/) { print $6 }' /etc/passwd | while read -r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file="$dir/.forward"</t>
    </r>
    <r>
      <rPr>
        <sz val="11"/>
        <color rgb="FF006096"/>
        <rFont val="Roboto Condensed"/>
      </rPr>
      <t xml:space="preserve">
</t>
    </r>
    <r>
      <rPr>
        <sz val="11"/>
        <color rgb="FF006096"/>
        <rFont val="Roboto Condensed"/>
      </rPr>
      <t xml:space="preserve">      [ ! -h "$file" ] &amp;&amp; [ -f "$file" ] &amp;&amp; rm -r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</si>
  <si>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.forward</t>
    </r>
    <r>
      <rPr>
        <sz val="11"/>
        <color rgb="FF000000"/>
        <rFont val="Calibri"/>
      </rPr>
      <t xml:space="preserve"> file specifies an email address to forward the user's mail to.</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</si>
  <si>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file="$dir/.forward"</t>
    </r>
    <r>
      <rPr>
        <sz val="11"/>
        <color rgb="FF006096"/>
        <rFont val="Roboto Condensed"/>
      </rPr>
      <t xml:space="preserve">
</t>
    </r>
    <r>
      <rPr>
        <sz val="11"/>
        <color rgb="FF006096"/>
        <rFont val="Roboto Condensed"/>
      </rPr>
      <t xml:space="preserve">      if [ ! -h "$file" ] &amp;&amp; [ -f "$file" ]; then </t>
    </r>
    <r>
      <rPr>
        <sz val="11"/>
        <color rgb="FF006096"/>
        <rFont val="Roboto Condensed"/>
      </rPr>
      <t xml:space="preserve">
</t>
    </r>
    <r>
      <rPr>
        <sz val="11"/>
        <color rgb="FF006096"/>
        <rFont val="Roboto Condensed"/>
      </rPr>
      <t xml:space="preserve">         echo "User: \"$user\" file: \"$file\" exists"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</si>
  <si>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6.2.15</t>
  </si>
  <si>
    <r>
      <rPr>
        <sz val="11"/>
        <rFont val="Calibri"/>
      </rPr>
      <t>Ensure no users have .netrc files</t>
    </r>
  </si>
  <si>
    <r>
      <rPr>
        <sz val="11"/>
        <color rgb="FF000000"/>
        <rFont val="Calibri"/>
      </rPr>
      <t xml:space="preserve">The </t>
    </r>
    <r>
      <rPr>
        <b/>
        <sz val="11"/>
        <color rgb="FF000000"/>
        <rFont val="Calibri"/>
      </rPr>
      <t>.netrc</t>
    </r>
    <r>
      <rPr>
        <sz val="11"/>
        <color rgb="FF000000"/>
        <rFont val="Calibri"/>
      </rPr>
      <t xml:space="preserve"> file contains data for logging into a remote host for file transfers via FTP.</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</si>
  <si>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file="$dir/.netrc"</t>
    </r>
    <r>
      <rPr>
        <sz val="11"/>
        <color rgb="FF006096"/>
        <rFont val="Roboto Condensed"/>
      </rPr>
      <t xml:space="preserve">
</t>
    </r>
    <r>
      <rPr>
        <sz val="11"/>
        <color rgb="FF006096"/>
        <rFont val="Roboto Condensed"/>
      </rPr>
      <t xml:space="preserve">      if [ ! -h "$file" ] &amp;&amp; [ -f "$file" ]; then </t>
    </r>
    <r>
      <rPr>
        <sz val="11"/>
        <color rgb="FF006096"/>
        <rFont val="Roboto Condensed"/>
      </rPr>
      <t xml:space="preserve">
</t>
    </r>
    <r>
      <rPr>
        <sz val="11"/>
        <color rgb="FF006096"/>
        <rFont val="Roboto Condensed"/>
      </rPr>
      <t xml:space="preserve">         echo "User: \"$user\" file: \"$file\" exists"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</si>
  <si>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6.2.16</t>
  </si>
  <si>
    <r>
      <rPr>
        <sz val="11"/>
        <rFont val="Calibri"/>
      </rPr>
      <t>Ensure no users have .rhosts files</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</si>
  <si>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.rhosts</t>
    </r>
    <r>
      <rPr>
        <sz val="11"/>
        <color rgb="FF000000"/>
        <rFont val="Calibri"/>
      </rPr>
      <t xml:space="preserve"> files and determine the action to be taken in accordance with site policy.</t>
    </r>
    <r>
      <rPr>
        <sz val="11"/>
        <color rgb="FF000000"/>
        <rFont val="Calibri"/>
      </rPr>
      <t xml:space="preserve">
</t>
    </r>
    <r>
      <rPr>
        <sz val="11"/>
        <color rgb="FF000000"/>
        <rFont val="Calibri"/>
      </rPr>
      <t xml:space="preserve">The following script will remove </t>
    </r>
    <r>
      <rPr>
        <b/>
        <sz val="11"/>
        <color rgb="FF000000"/>
        <rFont val="Calibri"/>
      </rPr>
      <t>.rhosts</t>
    </r>
    <r>
      <rPr>
        <sz val="11"/>
        <color rgb="FF000000"/>
        <rFont val="Calibri"/>
      </rPr>
      <t xml:space="preserve"> files from interactive users' home directories</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'($1!~/(halt|sync|shutdown|nfsnobody)/ &amp;&amp; $7!~/^(\/usr)?\/sbin\/nologin(\/)?$/ &amp;&amp; $7!~/(\/usr)?\/bin\/false(\/)?$/) { print $6 }' /etc/passwd | while read -r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file="$dir/.rhosts"</t>
    </r>
    <r>
      <rPr>
        <sz val="11"/>
        <color rgb="FF006096"/>
        <rFont val="Roboto Condensed"/>
      </rPr>
      <t xml:space="preserve">
</t>
    </r>
    <r>
      <rPr>
        <sz val="11"/>
        <color rgb="FF006096"/>
        <rFont val="Roboto Condensed"/>
      </rPr>
      <t xml:space="preserve">      [ ! -h "$file" ] &amp;&amp; [ -f "$file" ] &amp;&amp; rm -r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</si>
  <si>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While no </t>
    </r>
    <r>
      <rPr>
        <b/>
        <sz val="11"/>
        <color rgb="FF000000"/>
        <rFont val="Calibri"/>
      </rPr>
      <t>.rhosts</t>
    </r>
    <r>
      <rPr>
        <sz val="11"/>
        <color rgb="FF000000"/>
        <rFont val="Calibri"/>
      </rPr>
      <t xml:space="preserve"> files are shipped by default, users can easily create them.</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</si>
  <si>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file="$dir/.rhosts"</t>
    </r>
    <r>
      <rPr>
        <sz val="11"/>
        <color rgb="FF006096"/>
        <rFont val="Roboto Condensed"/>
      </rPr>
      <t xml:space="preserve">
</t>
    </r>
    <r>
      <rPr>
        <sz val="11"/>
        <color rgb="FF006096"/>
        <rFont val="Roboto Condensed"/>
      </rPr>
      <t xml:space="preserve">      if [ ! -h "$file" ] &amp;&amp; [ -f "$file" ]; then </t>
    </r>
    <r>
      <rPr>
        <sz val="11"/>
        <color rgb="FF006096"/>
        <rFont val="Roboto Condensed"/>
      </rPr>
      <t xml:space="preserve">
</t>
    </r>
    <r>
      <rPr>
        <sz val="11"/>
        <color rgb="FF006096"/>
        <rFont val="Roboto Condensed"/>
      </rPr>
      <t xml:space="preserve">         echo "User: \"$user\" file: \"$file\" exists"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</si>
  <si>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</si>
  <si>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</si>
  <si>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</si>
  <si>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</si>
  <si>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</si>
  <si>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</si>
  <si>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</si>
  <si>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</si>
  <si>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</si>
  <si>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</si>
  <si>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</si>
  <si>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</si>
  <si>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</si>
  <si>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</si>
  <si>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</si>
  <si>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</si>
  <si>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</si>
  <si>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</si>
  <si>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</si>
  <si>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</si>
  <si>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</si>
  <si>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</si>
  <si>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</si>
  <si>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</si>
  <si>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</si>
  <si>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</si>
  <si>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</si>
  <si>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</si>
  <si>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</si>
  <si>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AKS Optimized Azure Linux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</si>
  <si>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</si>
  <si>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</si>
  <si>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</si>
  <si>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27 June 2023     </t>
    </r>
    <r>
      <rPr>
        <b/>
        <sz val="11"/>
        <color rgb="FF000000"/>
        <rFont val="Calibri"/>
      </rPr>
      <t>Recommendation Count:</t>
    </r>
    <r>
      <rPr>
        <sz val="11"/>
        <color rgb="FF000000"/>
        <rFont val="Calibri"/>
      </rPr>
      <t xml:space="preserve"> 134</t>
    </r>
  </si>
  <si>
    <t>Development Url:</t>
  </si>
  <si>
    <t>https://workbench.cisecurity.org/benchmarks/12696</t>
  </si>
  <si>
    <t>Download Url:</t>
  </si>
  <si>
    <t>https://downloads.cisecurity.org/#/</t>
  </si>
  <si>
    <t>Guide Overview:</t>
  </si>
  <si>
    <r>
      <rPr>
        <sz val="11"/>
        <color rgb="FF000000"/>
        <rFont val="Calibri"/>
      </rPr>
      <t>This benchmark provides prescriptive guidance for establishing a secure configuration posture for Azure Linux running on x86_64 platforms.</t>
    </r>
    <r>
      <rPr>
        <sz val="11"/>
        <color rgb="FF000000"/>
        <rFont val="Calibri"/>
      </rPr>
      <t xml:space="preserve">
</t>
    </r>
    <r>
      <rPr>
        <sz val="11"/>
        <color rgb="FF000000"/>
        <rFont val="Calibri"/>
      </rPr>
      <t>This guide was developed and tested against Azure Kubernetes Service (AKS) nodes running Azure Linux on the Azure Compute Platform (ACP).</t>
    </r>
    <r>
      <rPr>
        <sz val="11"/>
        <color rgb="FF000000"/>
        <rFont val="Calibri"/>
      </rPr>
      <t xml:space="preserve">
</t>
    </r>
    <r>
      <rPr>
        <sz val="11"/>
        <color rgb="FF000000"/>
        <rFont val="Calibri"/>
      </rPr>
      <t>The guidance within broadly assumes that operations are being performed as the root user, and executed under the default bash version for the applicable distribution.  Operations performed using sudo instead of the root user, or executed under another shell, may produce unexpected results, or fail to make the intended changes to the system. Non-root users may not be able to access certain areas of the system, especially after remediation has been performed. It is advisable to verify root users path integrity and the integrity of any programs being run prior to execution of commands and scripts included in this benchmark.</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</si>
  <si>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</si>
  <si>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Azure Linux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</si>
  <si>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</si>
  <si>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</si>
  <si>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</si>
  <si>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</si>
  <si>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</si>
  <si>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</si>
  <si>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</si>
  <si>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</si>
  <si>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</si>
  <si>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</si>
  <si>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</si>
  <si>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</si>
  <si>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</si>
  <si>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</si>
  <si>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</si>
  <si>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</si>
  <si>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</si>
  <si>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</si>
  <si>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</si>
  <si>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</si>
  <si>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</si>
  <si>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</si>
  <si>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</si>
  <si>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</si>
  <si>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Security Hardening Implementation Dashboard</t>
  </si>
  <si>
    <t>Scope Overview</t>
  </si>
  <si>
    <t>Count</t>
  </si>
  <si>
    <t>% of Total</t>
  </si>
  <si>
    <t>Hardening Guide</t>
  </si>
  <si>
    <t xml:space="preserve">   CIS AKS Optimized Azure Linux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</si>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</sst>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46">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59A-4ADA-9469-ADD33B460B7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59A-4ADA-9469-ADD33B460B7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134</c:v>
                </c:pt>
              </c:numCache>
            </c:numRef>
          </c:val>
          <c:extLst>
            <c:ext xmlns:c16="http://schemas.microsoft.com/office/drawing/2014/chart" uri="{C3380CC4-5D6E-409C-BE32-E72D297353CC}">
              <c16:uniqueId val="{00000002-F59A-4ADA-9469-ADD33B460B7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E7A0-4FBF-A593-16A44D1134D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E7A0-4FBF-A593-16A44D1134D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134</c:v>
                </c:pt>
              </c:numCache>
            </c:numRef>
          </c:val>
          <c:extLst>
            <c:ext xmlns:c16="http://schemas.microsoft.com/office/drawing/2014/chart" uri="{C3380CC4-5D6E-409C-BE32-E72D297353CC}">
              <c16:uniqueId val="{00000002-E7A0-4FBF-A593-16A44D1134D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B4A-4666-A572-E8D74DA07CB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B4A-4666-A572-E8D74DA07CB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134</c:v>
                </c:pt>
              </c:numCache>
            </c:numRef>
          </c:val>
          <c:extLst>
            <c:ext xmlns:c16="http://schemas.microsoft.com/office/drawing/2014/chart" uri="{C3380CC4-5D6E-409C-BE32-E72D297353CC}">
              <c16:uniqueId val="{00000002-4B4A-4666-A572-E8D74DA07CB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2A93-4BEB-B7D2-670FC3EE5A3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2A93-4BEB-B7D2-670FC3EE5A3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133</c:v>
                </c:pt>
                <c:pt idx="1">
                  <c:v>1</c:v>
                </c:pt>
              </c:numCache>
            </c:numRef>
          </c:val>
          <c:extLst>
            <c:ext xmlns:c16="http://schemas.microsoft.com/office/drawing/2014/chart" uri="{C3380CC4-5D6E-409C-BE32-E72D297353CC}">
              <c16:uniqueId val="{00000002-2A93-4BEB-B7D2-670FC3EE5A3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336-40F5-8C43-3A2F0AB1840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336-40F5-8C43-3A2F0AB1840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134</c:v>
                </c:pt>
              </c:numCache>
            </c:numRef>
          </c:val>
          <c:extLst>
            <c:ext xmlns:c16="http://schemas.microsoft.com/office/drawing/2014/chart" uri="{C3380CC4-5D6E-409C-BE32-E72D297353CC}">
              <c16:uniqueId val="{00000002-A336-40F5-8C43-3A2F0AB1840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DF0-406B-A98A-709184EFAF9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DF0-406B-A98A-709184EFAF9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134</c:v>
                </c:pt>
              </c:numCache>
            </c:numRef>
          </c:val>
          <c:extLst>
            <c:ext xmlns:c16="http://schemas.microsoft.com/office/drawing/2014/chart" uri="{C3380CC4-5D6E-409C-BE32-E72D297353CC}">
              <c16:uniqueId val="{00000002-4DF0-406B-A98A-709184EFAF9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AD4-451C-B2B3-96010CC27BD3}"/>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AD4-451C-B2B3-96010CC27BD3}"/>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AD4-451C-B2B3-96010CC27BD3}"/>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AD4-451C-B2B3-96010CC27BD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A79-4F80-841C-8E30CC79A5C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heyq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ijrt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zfzua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t52g1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lwt0a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hyzn0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2ocqv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afrwac">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35">
  <autoFilter ref="A1:Q13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2696"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757</v>
      </c>
    </row>
    <row r="3" spans="2:3" ht="15" customHeight="1" x14ac:dyDescent="0.35"/>
    <row r="4" spans="2:3" ht="58" x14ac:dyDescent="0.35">
      <c r="B4" s="20" t="s">
        <v>758</v>
      </c>
      <c r="C4" s="21" t="s">
        <v>759</v>
      </c>
    </row>
    <row r="5" spans="2:3" x14ac:dyDescent="0.35">
      <c r="C5" s="21" t="s">
        <v>760</v>
      </c>
    </row>
    <row r="6" spans="2:3" x14ac:dyDescent="0.35">
      <c r="C6" s="18" t="s">
        <v>761</v>
      </c>
    </row>
    <row r="7" spans="2:3" ht="10" customHeight="1" x14ac:dyDescent="0.35"/>
    <row r="8" spans="2:3" ht="232" x14ac:dyDescent="0.35">
      <c r="B8" s="22" t="s">
        <v>762</v>
      </c>
      <c r="C8" s="21" t="s">
        <v>763</v>
      </c>
    </row>
    <row r="9" spans="2:3" ht="10" customHeight="1" x14ac:dyDescent="0.35"/>
    <row r="10" spans="2:3" ht="35" customHeight="1" x14ac:dyDescent="0.35">
      <c r="B10" s="22" t="s">
        <v>764</v>
      </c>
      <c r="C10" s="21" t="s">
        <v>765</v>
      </c>
    </row>
    <row r="11" spans="2:3" ht="75" customHeight="1" x14ac:dyDescent="0.35">
      <c r="B11" s="18" t="s">
        <v>25</v>
      </c>
      <c r="C11" s="21" t="s">
        <v>766</v>
      </c>
    </row>
    <row r="12" spans="2:3" ht="47" customHeight="1" x14ac:dyDescent="0.35">
      <c r="B12" s="18" t="s">
        <v>25</v>
      </c>
      <c r="C12" s="21" t="s">
        <v>767</v>
      </c>
    </row>
    <row r="13" spans="2:3" ht="35" customHeight="1" x14ac:dyDescent="0.35">
      <c r="B13" s="18" t="s">
        <v>25</v>
      </c>
      <c r="C13" s="21" t="s">
        <v>768</v>
      </c>
    </row>
    <row r="14" spans="2:3" ht="32" customHeight="1" x14ac:dyDescent="0.35">
      <c r="B14" s="18" t="s">
        <v>25</v>
      </c>
      <c r="C14" s="21" t="s">
        <v>769</v>
      </c>
    </row>
    <row r="15" spans="2:3" ht="30" customHeight="1" x14ac:dyDescent="0.35">
      <c r="B15" s="18" t="s">
        <v>25</v>
      </c>
      <c r="C15" s="21" t="s">
        <v>770</v>
      </c>
    </row>
    <row r="16" spans="2:3" ht="10" customHeight="1" x14ac:dyDescent="0.35"/>
    <row r="17" spans="1:3" ht="145" customHeight="1" x14ac:dyDescent="0.35">
      <c r="B17" s="22" t="s">
        <v>771</v>
      </c>
      <c r="C17" s="21" t="s">
        <v>772</v>
      </c>
    </row>
    <row r="18" spans="1:3" ht="10" customHeight="1" x14ac:dyDescent="0.35"/>
    <row r="19" spans="1:3" ht="3" customHeight="1" x14ac:dyDescent="0.35">
      <c r="B19" s="23"/>
      <c r="C19" s="23"/>
    </row>
    <row r="20" spans="1:3" ht="12" customHeight="1" x14ac:dyDescent="0.35"/>
    <row r="21" spans="1:3" ht="35" customHeight="1" x14ac:dyDescent="0.35">
      <c r="A21" s="25"/>
      <c r="B21" s="26" t="s">
        <v>773</v>
      </c>
      <c r="C21" s="27" t="s">
        <v>774</v>
      </c>
    </row>
    <row r="22" spans="1:3" ht="18" customHeight="1" x14ac:dyDescent="0.35">
      <c r="A22" s="25"/>
      <c r="B22" s="25" t="s">
        <v>25</v>
      </c>
      <c r="C22" s="27" t="s">
        <v>775</v>
      </c>
    </row>
    <row r="23" spans="1:3" ht="18" customHeight="1" x14ac:dyDescent="0.35">
      <c r="A23" s="25"/>
      <c r="B23" s="25" t="s">
        <v>25</v>
      </c>
      <c r="C23" s="27" t="s">
        <v>776</v>
      </c>
    </row>
    <row r="24" spans="1:3" ht="18" customHeight="1" x14ac:dyDescent="0.35">
      <c r="A24" s="25"/>
      <c r="B24" s="25" t="s">
        <v>25</v>
      </c>
      <c r="C24" s="27" t="s">
        <v>777</v>
      </c>
    </row>
    <row r="25" spans="1:3" ht="18" customHeight="1" x14ac:dyDescent="0.35">
      <c r="A25" s="25"/>
      <c r="B25" s="25" t="s">
        <v>25</v>
      </c>
      <c r="C25" s="27" t="s">
        <v>778</v>
      </c>
    </row>
    <row r="26" spans="1:3" ht="18" customHeight="1" x14ac:dyDescent="0.35">
      <c r="A26" s="25"/>
      <c r="B26" s="25" t="s">
        <v>25</v>
      </c>
      <c r="C26" s="27" t="s">
        <v>779</v>
      </c>
    </row>
    <row r="27" spans="1:3" ht="18" customHeight="1" x14ac:dyDescent="0.35">
      <c r="A27" s="25"/>
      <c r="B27" s="25" t="s">
        <v>25</v>
      </c>
      <c r="C27" s="27" t="s">
        <v>780</v>
      </c>
    </row>
    <row r="28" spans="1:3" ht="18" customHeight="1" x14ac:dyDescent="0.35">
      <c r="A28" s="25"/>
      <c r="B28" s="25" t="s">
        <v>25</v>
      </c>
      <c r="C28" s="27" t="s">
        <v>781</v>
      </c>
    </row>
    <row r="29" spans="1:3" ht="18" customHeight="1" x14ac:dyDescent="0.35">
      <c r="A29" s="25"/>
      <c r="B29" s="25" t="s">
        <v>25</v>
      </c>
      <c r="C29" s="27" t="s">
        <v>782</v>
      </c>
    </row>
    <row r="30" spans="1:3" ht="44" customHeight="1" x14ac:dyDescent="0.35">
      <c r="A30" s="25"/>
      <c r="B30" s="25" t="s">
        <v>25</v>
      </c>
      <c r="C30" s="28" t="s">
        <v>783</v>
      </c>
    </row>
    <row r="31" spans="1:3" ht="10" customHeight="1" x14ac:dyDescent="0.35"/>
    <row r="32" spans="1:3" ht="3" customHeight="1" x14ac:dyDescent="0.35">
      <c r="B32" s="23"/>
      <c r="C32" s="23"/>
    </row>
    <row r="33" spans="2:3" ht="12" customHeight="1" x14ac:dyDescent="0.35"/>
    <row r="34" spans="2:3" ht="24" customHeight="1" x14ac:dyDescent="0.35">
      <c r="B34" s="29" t="s">
        <v>784</v>
      </c>
      <c r="C34" s="30" t="s">
        <v>785</v>
      </c>
    </row>
    <row r="35" spans="2:3" ht="18.5" x14ac:dyDescent="0.35">
      <c r="B35" s="29" t="s">
        <v>786</v>
      </c>
      <c r="C35" s="31" t="s">
        <v>787</v>
      </c>
    </row>
    <row r="36" spans="2:3" ht="27" customHeight="1" x14ac:dyDescent="0.35">
      <c r="B36" s="32" t="s">
        <v>788</v>
      </c>
      <c r="C36" s="24" t="s">
        <v>789</v>
      </c>
    </row>
    <row r="37" spans="2:3" x14ac:dyDescent="0.35">
      <c r="B37" s="29" t="s">
        <v>790</v>
      </c>
      <c r="C37" s="33" t="s">
        <v>791</v>
      </c>
    </row>
    <row r="38" spans="2:3" x14ac:dyDescent="0.35">
      <c r="B38" s="29" t="s">
        <v>792</v>
      </c>
      <c r="C38" s="33" t="s">
        <v>793</v>
      </c>
    </row>
    <row r="39" spans="2:3" ht="10" customHeight="1" x14ac:dyDescent="0.35"/>
    <row r="40" spans="2:3" ht="188.5" x14ac:dyDescent="0.35">
      <c r="B40" s="29" t="s">
        <v>794</v>
      </c>
      <c r="C40" s="34" t="s">
        <v>795</v>
      </c>
    </row>
    <row r="42" spans="2:3" ht="43.5" x14ac:dyDescent="0.35">
      <c r="B42" s="29" t="s">
        <v>796</v>
      </c>
      <c r="C42" s="21" t="s">
        <v>797</v>
      </c>
    </row>
    <row r="43" spans="2:3" ht="10" customHeight="1" x14ac:dyDescent="0.35"/>
    <row r="44" spans="2:3" x14ac:dyDescent="0.35">
      <c r="B44" s="29" t="s">
        <v>798</v>
      </c>
      <c r="C44" s="35" t="s">
        <v>799</v>
      </c>
    </row>
    <row r="45" spans="2:3" ht="101.5" x14ac:dyDescent="0.35">
      <c r="C45" s="21" t="s">
        <v>800</v>
      </c>
    </row>
    <row r="47" spans="2:3" x14ac:dyDescent="0.35">
      <c r="C47" s="35" t="s">
        <v>801</v>
      </c>
    </row>
    <row r="48" spans="2:3" ht="116" x14ac:dyDescent="0.35">
      <c r="C48" s="21" t="s">
        <v>802</v>
      </c>
    </row>
    <row r="49" spans="2:3" ht="10" customHeight="1" x14ac:dyDescent="0.35"/>
    <row r="50" spans="2:3" ht="3" customHeight="1" x14ac:dyDescent="0.35">
      <c r="B50" s="23"/>
      <c r="C50" s="23"/>
    </row>
    <row r="51" spans="2:3" ht="12" customHeight="1" x14ac:dyDescent="0.35"/>
    <row r="52" spans="2:3" ht="130.5" x14ac:dyDescent="0.35">
      <c r="B52" s="20" t="s">
        <v>803</v>
      </c>
      <c r="C52" s="21" t="s">
        <v>804</v>
      </c>
    </row>
    <row r="53" spans="2:3" ht="6" customHeight="1" x14ac:dyDescent="0.35"/>
    <row r="54" spans="2:3" ht="217.5" x14ac:dyDescent="0.35">
      <c r="C54" s="21" t="s">
        <v>805</v>
      </c>
    </row>
    <row r="55" spans="2:3" ht="6" customHeight="1" x14ac:dyDescent="0.35"/>
    <row r="56" spans="2:3" ht="43.5" x14ac:dyDescent="0.35">
      <c r="C56" s="21" t="s">
        <v>806</v>
      </c>
    </row>
    <row r="57" spans="2:3" ht="10" customHeight="1" x14ac:dyDescent="0.35"/>
    <row r="58" spans="2:3" ht="3" customHeight="1" x14ac:dyDescent="0.35">
      <c r="B58" s="23"/>
      <c r="C58" s="23"/>
    </row>
    <row r="59" spans="2:3" ht="12" customHeight="1" x14ac:dyDescent="0.35"/>
    <row r="60" spans="2:3" ht="145" x14ac:dyDescent="0.35">
      <c r="B60" s="20" t="s">
        <v>807</v>
      </c>
      <c r="C60" s="21" t="s">
        <v>808</v>
      </c>
    </row>
    <row r="61" spans="2:3" ht="6" customHeight="1" x14ac:dyDescent="0.35"/>
    <row r="62" spans="2:3" ht="203" x14ac:dyDescent="0.35">
      <c r="C62" s="21" t="s">
        <v>809</v>
      </c>
    </row>
    <row r="63" spans="2:3" ht="6" customHeight="1" x14ac:dyDescent="0.35"/>
    <row r="64" spans="2:3" ht="43.5" x14ac:dyDescent="0.35">
      <c r="C64" s="21" t="s">
        <v>810</v>
      </c>
    </row>
    <row r="65" spans="2:3" ht="10" customHeight="1" x14ac:dyDescent="0.35"/>
    <row r="66" spans="2:3" ht="3" customHeight="1" x14ac:dyDescent="0.35">
      <c r="B66" s="23"/>
      <c r="C66" s="23"/>
    </row>
    <row r="67" spans="2:3" ht="12" customHeight="1" x14ac:dyDescent="0.35"/>
    <row r="68" spans="2:3" ht="101.5" x14ac:dyDescent="0.35">
      <c r="B68" s="20" t="s">
        <v>811</v>
      </c>
      <c r="C68" s="21" t="s">
        <v>812</v>
      </c>
    </row>
    <row r="69" spans="2:3" ht="6" customHeight="1" x14ac:dyDescent="0.35"/>
    <row r="70" spans="2:3" ht="145" x14ac:dyDescent="0.35">
      <c r="C70" s="21" t="s">
        <v>813</v>
      </c>
    </row>
    <row r="71" spans="2:3" ht="6" customHeight="1" x14ac:dyDescent="0.35"/>
    <row r="72" spans="2:3" ht="43.5" x14ac:dyDescent="0.35">
      <c r="C72" s="21" t="s">
        <v>814</v>
      </c>
    </row>
    <row r="73" spans="2:3" ht="10" customHeight="1" x14ac:dyDescent="0.35"/>
    <row r="74" spans="2:3" ht="3" customHeight="1" x14ac:dyDescent="0.35">
      <c r="B74" s="23"/>
      <c r="C74" s="23"/>
    </row>
    <row r="75" spans="2:3" ht="12" customHeight="1" x14ac:dyDescent="0.35"/>
    <row r="76" spans="2:3" ht="26" customHeight="1" x14ac:dyDescent="0.35">
      <c r="B76" s="36" t="s">
        <v>815</v>
      </c>
    </row>
    <row r="77" spans="2:3" ht="8" customHeight="1" x14ac:dyDescent="0.35"/>
    <row r="78" spans="2:3" ht="20" customHeight="1" x14ac:dyDescent="0.35">
      <c r="B78" s="29" t="s">
        <v>816</v>
      </c>
      <c r="C78" s="37" t="s">
        <v>817</v>
      </c>
    </row>
    <row r="79" spans="2:3" ht="116" x14ac:dyDescent="0.35">
      <c r="C79" s="21" t="s">
        <v>818</v>
      </c>
    </row>
    <row r="80" spans="2:3" ht="10" customHeight="1" x14ac:dyDescent="0.35"/>
    <row r="81" spans="2:3" ht="20" customHeight="1" x14ac:dyDescent="0.35">
      <c r="B81" s="29" t="s">
        <v>819</v>
      </c>
      <c r="C81" s="37" t="s">
        <v>820</v>
      </c>
    </row>
    <row r="82" spans="2:3" ht="116" x14ac:dyDescent="0.35">
      <c r="C82" s="21" t="s">
        <v>821</v>
      </c>
    </row>
    <row r="83" spans="2:3" ht="10" customHeight="1" x14ac:dyDescent="0.35"/>
    <row r="86" spans="2:3" ht="32" customHeight="1" x14ac:dyDescent="0.35">
      <c r="B86" s="123" t="s">
        <v>756</v>
      </c>
      <c r="C86" s="123"/>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24" t="s">
        <v>822</v>
      </c>
      <c r="C2" s="125"/>
      <c r="D2" s="125"/>
      <c r="E2" s="125"/>
      <c r="F2" s="125"/>
      <c r="G2" s="125"/>
      <c r="H2" s="125"/>
      <c r="I2" s="125"/>
    </row>
    <row r="4" spans="2:15" ht="18.5" x14ac:dyDescent="0.45">
      <c r="B4" s="39" t="s">
        <v>823</v>
      </c>
    </row>
    <row r="5" spans="2:15" x14ac:dyDescent="0.35">
      <c r="B5" s="41" t="s">
        <v>25</v>
      </c>
      <c r="C5" s="41" t="s">
        <v>824</v>
      </c>
      <c r="D5" s="41" t="s">
        <v>825</v>
      </c>
      <c r="F5" s="126" t="s">
        <v>826</v>
      </c>
      <c r="G5" s="126"/>
      <c r="H5" s="126"/>
      <c r="I5" s="127" t="s">
        <v>827</v>
      </c>
      <c r="J5" s="127"/>
      <c r="K5" s="127"/>
      <c r="L5" s="127"/>
      <c r="M5" s="127"/>
      <c r="N5" s="127"/>
      <c r="O5" s="127"/>
    </row>
    <row r="6" spans="2:15" x14ac:dyDescent="0.35">
      <c r="B6" s="47" t="s">
        <v>828</v>
      </c>
      <c r="C6" s="48">
        <v>134</v>
      </c>
      <c r="D6" s="49" t="s">
        <v>25</v>
      </c>
      <c r="F6" s="126" t="s">
        <v>829</v>
      </c>
      <c r="G6" s="126"/>
      <c r="H6" s="126"/>
      <c r="I6" s="128" t="s">
        <v>830</v>
      </c>
      <c r="J6" s="128"/>
      <c r="K6" s="128"/>
      <c r="L6" s="128"/>
      <c r="M6" s="128"/>
      <c r="N6" s="128"/>
      <c r="O6" s="128"/>
    </row>
    <row r="7" spans="2:15" x14ac:dyDescent="0.35">
      <c r="B7" s="50" t="s">
        <v>831</v>
      </c>
      <c r="C7" s="51">
        <f>C6-C8-C9</f>
        <v>134</v>
      </c>
      <c r="D7" s="52">
        <f>IF(C6&gt;0,C7/C6,0)</f>
        <v>1</v>
      </c>
      <c r="F7" s="126" t="s">
        <v>832</v>
      </c>
      <c r="G7" s="126"/>
      <c r="H7" s="126"/>
      <c r="I7" s="128" t="s">
        <v>830</v>
      </c>
      <c r="J7" s="128"/>
      <c r="K7" s="128"/>
      <c r="L7" s="128"/>
      <c r="M7" s="128"/>
      <c r="N7" s="128"/>
      <c r="O7" s="128"/>
    </row>
    <row r="8" spans="2:15" x14ac:dyDescent="0.35">
      <c r="B8" s="43" t="s">
        <v>833</v>
      </c>
      <c r="C8" s="44">
        <f>COUNTIF('Recommendations'!I:I,"Risk Accepted")</f>
        <v>0</v>
      </c>
      <c r="D8" s="45">
        <f>IF(C6&gt;0,C8/C6,0)</f>
        <v>0</v>
      </c>
      <c r="F8" s="126" t="s">
        <v>834</v>
      </c>
      <c r="G8" s="126"/>
      <c r="H8" s="126"/>
      <c r="I8" s="128" t="s">
        <v>830</v>
      </c>
      <c r="J8" s="128"/>
      <c r="K8" s="128"/>
      <c r="L8" s="128"/>
      <c r="M8" s="128"/>
      <c r="N8" s="128"/>
      <c r="O8" s="128"/>
    </row>
    <row r="9" spans="2:15" x14ac:dyDescent="0.35">
      <c r="B9" s="43" t="s">
        <v>835</v>
      </c>
      <c r="C9" s="44">
        <f>COUNTIF('Recommendations'!I:I,"N/A")</f>
        <v>0</v>
      </c>
      <c r="D9" s="45">
        <f>IF(C6&gt;0,C9/C6,0)</f>
        <v>0</v>
      </c>
      <c r="F9" s="126" t="s">
        <v>836</v>
      </c>
      <c r="G9" s="126"/>
      <c r="H9" s="126"/>
      <c r="I9" s="128" t="s">
        <v>830</v>
      </c>
      <c r="J9" s="128"/>
      <c r="K9" s="128"/>
      <c r="L9" s="128"/>
      <c r="M9" s="128"/>
      <c r="N9" s="128"/>
      <c r="O9" s="128"/>
    </row>
    <row r="12" spans="2:15" ht="18.5" x14ac:dyDescent="0.45">
      <c r="B12" s="39" t="s">
        <v>837</v>
      </c>
    </row>
    <row r="14" spans="2:15" x14ac:dyDescent="0.35">
      <c r="B14" s="53" t="s">
        <v>838</v>
      </c>
    </row>
    <row r="15" spans="2:15" x14ac:dyDescent="0.35">
      <c r="B15" s="41" t="s">
        <v>25</v>
      </c>
      <c r="C15" s="41" t="s">
        <v>839</v>
      </c>
      <c r="D15" s="41" t="s">
        <v>840</v>
      </c>
      <c r="E15" s="41" t="s">
        <v>841</v>
      </c>
      <c r="F15" s="41" t="s">
        <v>842</v>
      </c>
    </row>
    <row r="16" spans="2:15" x14ac:dyDescent="0.35">
      <c r="B16" s="43" t="s">
        <v>843</v>
      </c>
      <c r="C16" s="44">
        <f>COUNTIF('Recommendations'!P:P,"Resolved")</f>
        <v>0</v>
      </c>
      <c r="D16" s="44">
        <f>COUNTIF('Recommendations'!P:P,"Testing")</f>
        <v>0</v>
      </c>
      <c r="E16" s="44">
        <f>COUNTIF('Recommendations'!P:P,"Outstanding")</f>
        <v>134</v>
      </c>
      <c r="F16" s="44">
        <f>SUM(C16:E16)</f>
        <v>134</v>
      </c>
    </row>
    <row r="18" spans="2:6" x14ac:dyDescent="0.35">
      <c r="B18" s="53" t="s">
        <v>844</v>
      </c>
    </row>
    <row r="19" spans="2:6" x14ac:dyDescent="0.35">
      <c r="B19" s="54" t="s">
        <v>25</v>
      </c>
      <c r="C19" s="54" t="s">
        <v>839</v>
      </c>
      <c r="D19" s="54" t="s">
        <v>840</v>
      </c>
      <c r="E19" s="54" t="s">
        <v>841</v>
      </c>
      <c r="F19" s="54" t="s">
        <v>25</v>
      </c>
    </row>
    <row r="20" spans="2:6" x14ac:dyDescent="0.35">
      <c r="B20" s="43" t="s">
        <v>843</v>
      </c>
      <c r="C20" s="45">
        <f>IF(F16&gt;0, C16/F16, 0)</f>
        <v>0</v>
      </c>
      <c r="D20" s="45">
        <f>IF(F16&gt;0, D16/F16, 0)</f>
        <v>0</v>
      </c>
      <c r="E20" s="45">
        <f>IF(F16&gt;0, E16/F16, 0)</f>
        <v>1</v>
      </c>
      <c r="F20" s="46" t="s">
        <v>25</v>
      </c>
    </row>
    <row r="25" spans="2:6" ht="18.5" x14ac:dyDescent="0.45">
      <c r="B25" s="39" t="s">
        <v>845</v>
      </c>
    </row>
    <row r="27" spans="2:6" x14ac:dyDescent="0.35">
      <c r="B27" s="53" t="s">
        <v>838</v>
      </c>
    </row>
    <row r="28" spans="2:6" x14ac:dyDescent="0.35">
      <c r="B28" s="41" t="s">
        <v>4</v>
      </c>
      <c r="C28" s="41" t="s">
        <v>839</v>
      </c>
      <c r="D28" s="41" t="s">
        <v>840</v>
      </c>
      <c r="E28" s="41" t="s">
        <v>841</v>
      </c>
      <c r="F28" s="41" t="s">
        <v>842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134</v>
      </c>
      <c r="F29" s="44">
        <f>SUM(C29:E29)</f>
        <v>134</v>
      </c>
    </row>
    <row r="31" spans="2:6" x14ac:dyDescent="0.35">
      <c r="B31" s="53" t="s">
        <v>844</v>
      </c>
    </row>
    <row r="32" spans="2:6" x14ac:dyDescent="0.35">
      <c r="B32" s="54" t="s">
        <v>4</v>
      </c>
      <c r="C32" s="54" t="s">
        <v>839</v>
      </c>
      <c r="D32" s="54" t="s">
        <v>840</v>
      </c>
      <c r="E32" s="54" t="s">
        <v>841</v>
      </c>
      <c r="F32" s="54" t="s">
        <v>25</v>
      </c>
    </row>
    <row r="33" spans="2:6" x14ac:dyDescent="0.35">
      <c r="B33" s="43" t="s">
        <v>21</v>
      </c>
      <c r="C33" s="45">
        <f>IF(F29&gt;0, C29/F29, 0)</f>
        <v>0</v>
      </c>
      <c r="D33" s="45">
        <f>IF(F29&gt;0, D29/F29, 0)</f>
        <v>0</v>
      </c>
      <c r="E33" s="45">
        <f>IF(F29&gt;0, E29/F29, 0)</f>
        <v>1</v>
      </c>
      <c r="F33" s="46" t="s">
        <v>25</v>
      </c>
    </row>
    <row r="38" spans="2:6" ht="18.5" x14ac:dyDescent="0.45">
      <c r="B38" s="39" t="s">
        <v>846</v>
      </c>
    </row>
    <row r="40" spans="2:6" x14ac:dyDescent="0.35">
      <c r="B40" s="53" t="s">
        <v>838</v>
      </c>
    </row>
    <row r="41" spans="2:6" x14ac:dyDescent="0.35">
      <c r="B41" s="41" t="s">
        <v>7</v>
      </c>
      <c r="C41" s="41" t="s">
        <v>839</v>
      </c>
      <c r="D41" s="41" t="s">
        <v>840</v>
      </c>
      <c r="E41" s="41" t="s">
        <v>841</v>
      </c>
      <c r="F41" s="41" t="s">
        <v>842</v>
      </c>
    </row>
    <row r="42" spans="2:6" x14ac:dyDescent="0.35">
      <c r="B42" s="43" t="s">
        <v>847</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848</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849</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850</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851</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134</v>
      </c>
      <c r="F47" s="44">
        <f t="shared" si="0"/>
        <v>134</v>
      </c>
    </row>
    <row r="49" spans="2:6" x14ac:dyDescent="0.35">
      <c r="B49" s="53" t="s">
        <v>844</v>
      </c>
    </row>
    <row r="50" spans="2:6" x14ac:dyDescent="0.35">
      <c r="B50" s="54" t="s">
        <v>7</v>
      </c>
      <c r="C50" s="54" t="s">
        <v>839</v>
      </c>
      <c r="D50" s="54" t="s">
        <v>840</v>
      </c>
      <c r="E50" s="54" t="s">
        <v>841</v>
      </c>
      <c r="F50" s="54" t="s">
        <v>25</v>
      </c>
    </row>
    <row r="51" spans="2:6" x14ac:dyDescent="0.35">
      <c r="B51" s="43" t="s">
        <v>847</v>
      </c>
      <c r="C51" s="45">
        <f t="shared" ref="C51:C56" si="1">IF(F42&gt;0, C42/F42, 0)</f>
        <v>0</v>
      </c>
      <c r="D51" s="45">
        <f t="shared" ref="D51:D56" si="2">IF(F42&gt;0, D42/F42, 0)</f>
        <v>0</v>
      </c>
      <c r="E51" s="45">
        <f t="shared" ref="E51:E56" si="3">IF(F42&gt;0, E42/F42, 0)</f>
        <v>0</v>
      </c>
      <c r="F51" s="46" t="s">
        <v>25</v>
      </c>
    </row>
    <row r="52" spans="2:6" x14ac:dyDescent="0.35">
      <c r="B52" s="43" t="s">
        <v>848</v>
      </c>
      <c r="C52" s="45">
        <f t="shared" si="1"/>
        <v>0</v>
      </c>
      <c r="D52" s="45">
        <f t="shared" si="2"/>
        <v>0</v>
      </c>
      <c r="E52" s="45">
        <f t="shared" si="3"/>
        <v>0</v>
      </c>
      <c r="F52" s="46" t="s">
        <v>25</v>
      </c>
    </row>
    <row r="53" spans="2:6" x14ac:dyDescent="0.35">
      <c r="B53" s="43" t="s">
        <v>849</v>
      </c>
      <c r="C53" s="45">
        <f t="shared" si="1"/>
        <v>0</v>
      </c>
      <c r="D53" s="45">
        <f t="shared" si="2"/>
        <v>0</v>
      </c>
      <c r="E53" s="45">
        <f t="shared" si="3"/>
        <v>0</v>
      </c>
      <c r="F53" s="46" t="s">
        <v>25</v>
      </c>
    </row>
    <row r="54" spans="2:6" x14ac:dyDescent="0.35">
      <c r="B54" s="43" t="s">
        <v>850</v>
      </c>
      <c r="C54" s="45">
        <f t="shared" si="1"/>
        <v>0</v>
      </c>
      <c r="D54" s="45">
        <f t="shared" si="2"/>
        <v>0</v>
      </c>
      <c r="E54" s="45">
        <f t="shared" si="3"/>
        <v>0</v>
      </c>
      <c r="F54" s="46" t="s">
        <v>25</v>
      </c>
    </row>
    <row r="55" spans="2:6" x14ac:dyDescent="0.35">
      <c r="B55" s="43" t="s">
        <v>851</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852</v>
      </c>
    </row>
    <row r="63" spans="2:6" x14ac:dyDescent="0.35">
      <c r="B63" s="53" t="s">
        <v>838</v>
      </c>
    </row>
    <row r="64" spans="2:6" x14ac:dyDescent="0.35">
      <c r="B64" s="41" t="s">
        <v>3</v>
      </c>
      <c r="C64" s="41" t="s">
        <v>839</v>
      </c>
      <c r="D64" s="41" t="s">
        <v>840</v>
      </c>
      <c r="E64" s="41" t="s">
        <v>841</v>
      </c>
      <c r="F64" s="41" t="s">
        <v>842</v>
      </c>
    </row>
    <row r="65" spans="2:6" x14ac:dyDescent="0.35">
      <c r="B65" s="43" t="s">
        <v>20</v>
      </c>
      <c r="C65" s="44">
        <f>COUNTIFS('Recommendations'!D:D,"Automated",'Recommendations'!P:P,"=Resolved")</f>
        <v>0</v>
      </c>
      <c r="D65" s="44">
        <f>COUNTIFS('Recommendations'!D:D,"=Automated",'Recommendations'!P:P,"=Testing")</f>
        <v>0</v>
      </c>
      <c r="E65" s="44">
        <f>COUNTIFS('Recommendations'!D:D,"=Automated",'Recommendations'!P:P,"=Outstanding")</f>
        <v>133</v>
      </c>
      <c r="F65" s="44">
        <f>SUM(C65:E65)</f>
        <v>133</v>
      </c>
    </row>
    <row r="66" spans="2:6" x14ac:dyDescent="0.35">
      <c r="B66" s="43" t="s">
        <v>368</v>
      </c>
      <c r="C66" s="44">
        <f>COUNTIFS('Recommendations'!D:D,"Manual",'Recommendations'!P:P,"=Resolved")</f>
        <v>0</v>
      </c>
      <c r="D66" s="44">
        <f>COUNTIFS('Recommendations'!D:D,"=Manual",'Recommendations'!P:P,"=Testing")</f>
        <v>0</v>
      </c>
      <c r="E66" s="44">
        <f>COUNTIFS('Recommendations'!D:D,"=Manual",'Recommendations'!P:P,"=Outstanding")</f>
        <v>1</v>
      </c>
      <c r="F66" s="44">
        <f>SUM(C66:E66)</f>
        <v>1</v>
      </c>
    </row>
    <row r="68" spans="2:6" x14ac:dyDescent="0.35">
      <c r="B68" s="53" t="s">
        <v>844</v>
      </c>
    </row>
    <row r="69" spans="2:6" x14ac:dyDescent="0.35">
      <c r="B69" s="54" t="s">
        <v>3</v>
      </c>
      <c r="C69" s="54" t="s">
        <v>839</v>
      </c>
      <c r="D69" s="54" t="s">
        <v>840</v>
      </c>
      <c r="E69" s="54" t="s">
        <v>841</v>
      </c>
      <c r="F69" s="54" t="s">
        <v>25</v>
      </c>
    </row>
    <row r="70" spans="2:6" x14ac:dyDescent="0.35">
      <c r="B70" s="43" t="s">
        <v>20</v>
      </c>
      <c r="C70" s="45">
        <f>IF(F65&gt;0, C65/F65, 0)</f>
        <v>0</v>
      </c>
      <c r="D70" s="45">
        <f>IF(F65&gt;0, D65/F65, 0)</f>
        <v>0</v>
      </c>
      <c r="E70" s="45">
        <f>IF(F65&gt;0, E65/F65, 0)</f>
        <v>1</v>
      </c>
      <c r="F70" s="46" t="s">
        <v>25</v>
      </c>
    </row>
    <row r="71" spans="2:6" x14ac:dyDescent="0.35">
      <c r="B71" s="43" t="s">
        <v>368</v>
      </c>
      <c r="C71" s="45">
        <f>IF(F66&gt;0, C66/F66, 0)</f>
        <v>0</v>
      </c>
      <c r="D71" s="45">
        <f>IF(F66&gt;0, D66/F66, 0)</f>
        <v>0</v>
      </c>
      <c r="E71" s="45">
        <f>IF(F66&gt;0, E66/F66, 0)</f>
        <v>1</v>
      </c>
      <c r="F71" s="46" t="s">
        <v>25</v>
      </c>
    </row>
    <row r="76" spans="2:6" ht="18.5" x14ac:dyDescent="0.45">
      <c r="B76" s="39" t="s">
        <v>853</v>
      </c>
    </row>
    <row r="78" spans="2:6" x14ac:dyDescent="0.35">
      <c r="B78" s="53" t="s">
        <v>838</v>
      </c>
    </row>
    <row r="79" spans="2:6" x14ac:dyDescent="0.35">
      <c r="B79" s="41" t="s">
        <v>5</v>
      </c>
      <c r="C79" s="41" t="s">
        <v>839</v>
      </c>
      <c r="D79" s="41" t="s">
        <v>840</v>
      </c>
      <c r="E79" s="41" t="s">
        <v>841</v>
      </c>
      <c r="F79" s="41" t="s">
        <v>842</v>
      </c>
    </row>
    <row r="80" spans="2:6" x14ac:dyDescent="0.35">
      <c r="B80" s="43" t="s">
        <v>854</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855</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856</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857</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134</v>
      </c>
      <c r="F84" s="44">
        <f>SUM(C84:E84)</f>
        <v>134</v>
      </c>
    </row>
    <row r="86" spans="2:6" x14ac:dyDescent="0.35">
      <c r="B86" s="53" t="s">
        <v>844</v>
      </c>
    </row>
    <row r="87" spans="2:6" x14ac:dyDescent="0.35">
      <c r="B87" s="54" t="s">
        <v>5</v>
      </c>
      <c r="C87" s="54" t="s">
        <v>839</v>
      </c>
      <c r="D87" s="54" t="s">
        <v>840</v>
      </c>
      <c r="E87" s="54" t="s">
        <v>841</v>
      </c>
      <c r="F87" s="54" t="s">
        <v>25</v>
      </c>
    </row>
    <row r="88" spans="2:6" x14ac:dyDescent="0.35">
      <c r="B88" s="43" t="s">
        <v>854</v>
      </c>
      <c r="C88" s="45">
        <f>IF(F80&gt;0, C80/F80, 0)</f>
        <v>0</v>
      </c>
      <c r="D88" s="45">
        <f>IF(F80&gt;0, D80/F80, 0)</f>
        <v>0</v>
      </c>
      <c r="E88" s="45">
        <f>IF(F80&gt;0, E80/F80, 0)</f>
        <v>0</v>
      </c>
      <c r="F88" s="46" t="s">
        <v>25</v>
      </c>
    </row>
    <row r="89" spans="2:6" x14ac:dyDescent="0.35">
      <c r="B89" s="43" t="s">
        <v>855</v>
      </c>
      <c r="C89" s="45">
        <f>IF(F81&gt;0, C81/F81, 0)</f>
        <v>0</v>
      </c>
      <c r="D89" s="45">
        <f>IF(F81&gt;0, D81/F81, 0)</f>
        <v>0</v>
      </c>
      <c r="E89" s="45">
        <f>IF(F81&gt;0, E81/F81, 0)</f>
        <v>0</v>
      </c>
      <c r="F89" s="46" t="s">
        <v>25</v>
      </c>
    </row>
    <row r="90" spans="2:6" x14ac:dyDescent="0.35">
      <c r="B90" s="43" t="s">
        <v>856</v>
      </c>
      <c r="C90" s="45">
        <f>IF(F82&gt;0, C82/F82, 0)</f>
        <v>0</v>
      </c>
      <c r="D90" s="45">
        <f>IF(F82&gt;0, D82/F82, 0)</f>
        <v>0</v>
      </c>
      <c r="E90" s="45">
        <f>IF(F82&gt;0, E82/F82, 0)</f>
        <v>0</v>
      </c>
      <c r="F90" s="46" t="s">
        <v>25</v>
      </c>
    </row>
    <row r="91" spans="2:6" x14ac:dyDescent="0.35">
      <c r="B91" s="43" t="s">
        <v>857</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858</v>
      </c>
    </row>
    <row r="99" spans="2:6" x14ac:dyDescent="0.35">
      <c r="B99" s="53" t="s">
        <v>838</v>
      </c>
    </row>
    <row r="100" spans="2:6" x14ac:dyDescent="0.35">
      <c r="B100" s="41" t="s">
        <v>859</v>
      </c>
      <c r="C100" s="41" t="s">
        <v>839</v>
      </c>
      <c r="D100" s="41" t="s">
        <v>840</v>
      </c>
      <c r="E100" s="41" t="s">
        <v>841</v>
      </c>
      <c r="F100" s="41" t="s">
        <v>842</v>
      </c>
    </row>
    <row r="101" spans="2:6" x14ac:dyDescent="0.35">
      <c r="B101" s="43" t="s">
        <v>860</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861</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862</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134</v>
      </c>
      <c r="F104" s="44">
        <f>SUM(C104:E104)</f>
        <v>134</v>
      </c>
    </row>
    <row r="106" spans="2:6" x14ac:dyDescent="0.35">
      <c r="B106" s="53" t="s">
        <v>844</v>
      </c>
    </row>
    <row r="107" spans="2:6" x14ac:dyDescent="0.35">
      <c r="B107" s="54" t="s">
        <v>859</v>
      </c>
      <c r="C107" s="54" t="s">
        <v>839</v>
      </c>
      <c r="D107" s="54" t="s">
        <v>840</v>
      </c>
      <c r="E107" s="54" t="s">
        <v>841</v>
      </c>
      <c r="F107" s="54" t="s">
        <v>25</v>
      </c>
    </row>
    <row r="108" spans="2:6" x14ac:dyDescent="0.35">
      <c r="B108" s="43" t="s">
        <v>860</v>
      </c>
      <c r="C108" s="45">
        <f>IF(F101&gt;0, C101/F101, 0)</f>
        <v>0</v>
      </c>
      <c r="D108" s="45">
        <f>IF(F101&gt;0, D101/F101, 0)</f>
        <v>0</v>
      </c>
      <c r="E108" s="45">
        <f>IF(F101&gt;0, E101/F101, 0)</f>
        <v>0</v>
      </c>
      <c r="F108" s="46" t="s">
        <v>25</v>
      </c>
    </row>
    <row r="109" spans="2:6" x14ac:dyDescent="0.35">
      <c r="B109" s="43" t="s">
        <v>861</v>
      </c>
      <c r="C109" s="45">
        <f>IF(F102&gt;0, C102/F102, 0)</f>
        <v>0</v>
      </c>
      <c r="D109" s="45">
        <f>IF(F102&gt;0, D102/F102, 0)</f>
        <v>0</v>
      </c>
      <c r="E109" s="45">
        <f>IF(F102&gt;0, E102/F102, 0)</f>
        <v>0</v>
      </c>
      <c r="F109" s="46" t="s">
        <v>25</v>
      </c>
    </row>
    <row r="110" spans="2:6" x14ac:dyDescent="0.35">
      <c r="B110" s="43" t="s">
        <v>862</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863</v>
      </c>
      <c r="J116" s="39" t="s">
        <v>864</v>
      </c>
    </row>
    <row r="117" spans="2:15" x14ac:dyDescent="0.35">
      <c r="B117" s="41" t="s">
        <v>7</v>
      </c>
      <c r="C117" s="129" t="s">
        <v>865</v>
      </c>
      <c r="D117" s="129"/>
      <c r="E117" s="41" t="s">
        <v>831</v>
      </c>
      <c r="F117" s="41" t="s">
        <v>839</v>
      </c>
      <c r="G117" s="129" t="s">
        <v>866</v>
      </c>
      <c r="H117" s="129"/>
      <c r="J117" s="41" t="s">
        <v>7</v>
      </c>
      <c r="K117" s="41" t="s">
        <v>854</v>
      </c>
      <c r="L117" s="41" t="s">
        <v>855</v>
      </c>
      <c r="M117" s="41" t="s">
        <v>856</v>
      </c>
      <c r="N117" s="41" t="s">
        <v>857</v>
      </c>
      <c r="O117" s="41" t="s">
        <v>22</v>
      </c>
    </row>
    <row r="118" spans="2:15" x14ac:dyDescent="0.35">
      <c r="B118" s="47" t="s">
        <v>847</v>
      </c>
      <c r="C118" s="130" t="s">
        <v>25</v>
      </c>
      <c r="D118" s="130"/>
      <c r="E118" s="44">
        <f>COUNTIF('Recommendations'!H:H,"Phase1")-COUNTIFS('Recommendations'!H:H,"Phase1",'Recommendations'!I:I,"Risk Accepted")-COUNTIFS('Recommendations'!H:H,"Phase1",'Recommendations'!I:I,"N/A")</f>
        <v>0</v>
      </c>
      <c r="F118" s="44">
        <f>COUNTIFS('Recommendations'!H:H,"Phase1",'Recommendations'!P:P,"Resolved")</f>
        <v>0</v>
      </c>
      <c r="G118" s="131">
        <f t="shared" ref="G118:G123" si="4">IF(E118&gt;0,F118/E118,0)</f>
        <v>0</v>
      </c>
      <c r="H118" s="131"/>
      <c r="J118" s="47" t="s">
        <v>847</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848</v>
      </c>
      <c r="C119" s="130" t="s">
        <v>25</v>
      </c>
      <c r="D119" s="130"/>
      <c r="E119" s="44">
        <f>COUNTIF('Recommendations'!H:H,"Phase2")-COUNTIFS('Recommendations'!H:H,"Phase2",'Recommendations'!I:I,"Risk Accepted")-COUNTIFS('Recommendations'!H:H,"Phase2",'Recommendations'!I:I,"N/A")</f>
        <v>0</v>
      </c>
      <c r="F119" s="44">
        <f>COUNTIFS('Recommendations'!H:H,"Phase2",'Recommendations'!P:P,"Resolved")</f>
        <v>0</v>
      </c>
      <c r="G119" s="131">
        <f t="shared" si="4"/>
        <v>0</v>
      </c>
      <c r="H119" s="131"/>
      <c r="J119" s="47" t="s">
        <v>848</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849</v>
      </c>
      <c r="C120" s="130" t="s">
        <v>25</v>
      </c>
      <c r="D120" s="130"/>
      <c r="E120" s="44">
        <f>COUNTIF('Recommendations'!H:H,"Phase3")-COUNTIFS('Recommendations'!H:H,"Phase3",'Recommendations'!I:I,"Risk Accepted")-COUNTIFS('Recommendations'!H:H,"Phase3",'Recommendations'!I:I,"N/A")</f>
        <v>0</v>
      </c>
      <c r="F120" s="44">
        <f>COUNTIFS('Recommendations'!H:H,"Phase3",'Recommendations'!P:P,"Resolved")</f>
        <v>0</v>
      </c>
      <c r="G120" s="131">
        <f t="shared" si="4"/>
        <v>0</v>
      </c>
      <c r="H120" s="131"/>
      <c r="J120" s="47" t="s">
        <v>849</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850</v>
      </c>
      <c r="C121" s="130" t="s">
        <v>25</v>
      </c>
      <c r="D121" s="130"/>
      <c r="E121" s="44">
        <f>COUNTIF('Recommendations'!H:H,"Phase4")-COUNTIFS('Recommendations'!H:H,"Phase4",'Recommendations'!I:I,"Risk Accepted")-COUNTIFS('Recommendations'!H:H,"Phase4",'Recommendations'!I:I,"N/A")</f>
        <v>0</v>
      </c>
      <c r="F121" s="44">
        <f>COUNTIFS('Recommendations'!H:H,"Phase4",'Recommendations'!P:P,"Resolved")</f>
        <v>0</v>
      </c>
      <c r="G121" s="131">
        <f t="shared" si="4"/>
        <v>0</v>
      </c>
      <c r="H121" s="131"/>
      <c r="J121" s="47" t="s">
        <v>850</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851</v>
      </c>
      <c r="C122" s="130" t="s">
        <v>25</v>
      </c>
      <c r="D122" s="130"/>
      <c r="E122" s="44">
        <f>COUNTIF('Recommendations'!H:H,"Phase5")-COUNTIFS('Recommendations'!H:H,"Phase5",'Recommendations'!I:I,"Risk Accepted")-COUNTIFS('Recommendations'!H:H,"Phase5",'Recommendations'!I:I,"N/A")</f>
        <v>0</v>
      </c>
      <c r="F122" s="44">
        <f>COUNTIFS('Recommendations'!H:H,"Phase5",'Recommendations'!P:P,"Resolved")</f>
        <v>0</v>
      </c>
      <c r="G122" s="131">
        <f t="shared" si="4"/>
        <v>0</v>
      </c>
      <c r="H122" s="131"/>
      <c r="J122" s="47" t="s">
        <v>851</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30" t="s">
        <v>25</v>
      </c>
      <c r="D123" s="130"/>
      <c r="E123" s="44">
        <f>COUNTIF('Recommendations'!H:H,"Pending")-COUNTIFS('Recommendations'!H:H,"Pending",'Recommendations'!I:I,"Risk Accepted")-COUNTIFS('Recommendations'!H:H,"Pending",'Recommendations'!I:I,"N/A")</f>
        <v>134</v>
      </c>
      <c r="F123" s="44">
        <f>COUNTIFS('Recommendations'!H:H,"Pending",'Recommendations'!P:P,"Resolved")</f>
        <v>0</v>
      </c>
      <c r="G123" s="131">
        <f t="shared" si="4"/>
        <v>0</v>
      </c>
      <c r="H123" s="131"/>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134</v>
      </c>
    </row>
    <row r="130" spans="2:24" ht="21" x14ac:dyDescent="0.5">
      <c r="B130" s="39" t="s">
        <v>867</v>
      </c>
      <c r="P130" s="56" t="s">
        <v>868</v>
      </c>
    </row>
    <row r="132" spans="2:24" ht="60" customHeight="1" x14ac:dyDescent="0.35">
      <c r="B132" s="132" t="s">
        <v>869</v>
      </c>
      <c r="C132" s="125"/>
      <c r="D132" s="125"/>
      <c r="E132" s="125"/>
      <c r="F132" s="125"/>
      <c r="P132" s="132" t="s">
        <v>870</v>
      </c>
      <c r="Q132" s="125"/>
      <c r="R132" s="125"/>
      <c r="S132" s="125"/>
      <c r="T132" s="125"/>
      <c r="U132" s="125"/>
      <c r="V132" s="125"/>
      <c r="W132" s="125"/>
    </row>
    <row r="134" spans="2:24" ht="30" customHeight="1" x14ac:dyDescent="0.35">
      <c r="P134" s="57" t="s">
        <v>871</v>
      </c>
      <c r="Q134" s="58">
        <f>C16</f>
        <v>0</v>
      </c>
      <c r="R134" s="59"/>
      <c r="S134" s="58">
        <f>C80</f>
        <v>0</v>
      </c>
      <c r="T134" s="59"/>
      <c r="U134" s="58">
        <f>C81</f>
        <v>0</v>
      </c>
      <c r="V134" s="59"/>
      <c r="W134" s="58">
        <f>C82</f>
        <v>0</v>
      </c>
      <c r="X134" s="59"/>
    </row>
    <row r="135" spans="2:24" ht="35" customHeight="1" x14ac:dyDescent="0.35">
      <c r="P135" s="60" t="s">
        <v>872</v>
      </c>
      <c r="Q135" s="60" t="s">
        <v>873</v>
      </c>
      <c r="R135" s="60" t="s">
        <v>874</v>
      </c>
      <c r="S135" s="60" t="s">
        <v>875</v>
      </c>
      <c r="T135" s="60" t="s">
        <v>876</v>
      </c>
      <c r="U135" s="60" t="s">
        <v>877</v>
      </c>
      <c r="V135" s="60" t="s">
        <v>878</v>
      </c>
      <c r="W135" s="60" t="s">
        <v>879</v>
      </c>
      <c r="X135" s="60" t="s">
        <v>880</v>
      </c>
    </row>
    <row r="136" spans="2:24" x14ac:dyDescent="0.35">
      <c r="O136" s="61" t="s">
        <v>881</v>
      </c>
      <c r="P136" s="62" t="s">
        <v>882</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883</v>
      </c>
      <c r="P171" s="56" t="s">
        <v>884</v>
      </c>
    </row>
    <row r="173" spans="2:24" ht="45" customHeight="1" x14ac:dyDescent="0.35">
      <c r="B173" s="132" t="s">
        <v>885</v>
      </c>
      <c r="C173" s="125"/>
      <c r="D173" s="125"/>
      <c r="E173" s="125"/>
      <c r="F173" s="125"/>
      <c r="P173" s="132" t="s">
        <v>886</v>
      </c>
      <c r="Q173" s="125"/>
      <c r="R173" s="125"/>
      <c r="S173" s="125"/>
      <c r="T173" s="125"/>
      <c r="U173" s="125"/>
    </row>
    <row r="174" spans="2:24" ht="35" customHeight="1" x14ac:dyDescent="0.35">
      <c r="P174" s="129" t="s">
        <v>887</v>
      </c>
      <c r="Q174" s="129"/>
      <c r="R174" s="129" t="s">
        <v>888</v>
      </c>
      <c r="S174" s="129"/>
      <c r="T174" s="129"/>
    </row>
    <row r="175" spans="2:24" ht="30" customHeight="1" x14ac:dyDescent="0.35">
      <c r="P175" s="133">
        <v>0</v>
      </c>
      <c r="Q175" s="134"/>
      <c r="R175" s="135" t="s">
        <v>889</v>
      </c>
      <c r="S175" s="136"/>
      <c r="T175" s="136"/>
    </row>
    <row r="178" spans="16:22" ht="25" customHeight="1" x14ac:dyDescent="0.35">
      <c r="P178" s="65" t="s">
        <v>872</v>
      </c>
      <c r="Q178" s="65" t="s">
        <v>890</v>
      </c>
      <c r="R178" s="65" t="s">
        <v>891</v>
      </c>
      <c r="S178" s="137" t="s">
        <v>9</v>
      </c>
      <c r="T178" s="137"/>
      <c r="U178" s="137"/>
      <c r="V178" s="125"/>
    </row>
    <row r="179" spans="16:22" ht="20" customHeight="1" x14ac:dyDescent="0.35">
      <c r="P179" s="67"/>
      <c r="Q179" s="68"/>
      <c r="R179" s="69" t="str">
        <f>IF(AND(NOT(ISBLANK(Q179)), Dashboard!$P175&gt;0), Q179/Dashboard!$P175, "")</f>
        <v/>
      </c>
      <c r="S179" s="138"/>
      <c r="T179" s="139"/>
      <c r="U179" s="139"/>
      <c r="V179" s="139"/>
    </row>
    <row r="180" spans="16:22" ht="20" customHeight="1" x14ac:dyDescent="0.35">
      <c r="P180" s="67"/>
      <c r="Q180" s="68"/>
      <c r="R180" s="69" t="str">
        <f>IF(AND(NOT(ISBLANK(Q180)), Dashboard!$P175&gt;0), Q180/Dashboard!$P175, "")</f>
        <v/>
      </c>
      <c r="S180" s="138"/>
      <c r="T180" s="139"/>
      <c r="U180" s="139"/>
      <c r="V180" s="139"/>
    </row>
    <row r="181" spans="16:22" ht="20" customHeight="1" x14ac:dyDescent="0.35">
      <c r="P181" s="67"/>
      <c r="Q181" s="68"/>
      <c r="R181" s="69" t="str">
        <f>IF(AND(NOT(ISBLANK(Q181)), Dashboard!$P175&gt;0), Q181/Dashboard!$P175, "")</f>
        <v/>
      </c>
      <c r="S181" s="138"/>
      <c r="T181" s="139"/>
      <c r="U181" s="139"/>
      <c r="V181" s="139"/>
    </row>
    <row r="182" spans="16:22" ht="20" customHeight="1" x14ac:dyDescent="0.35">
      <c r="P182" s="67"/>
      <c r="Q182" s="68"/>
      <c r="R182" s="69" t="str">
        <f>IF(AND(NOT(ISBLANK(Q182)), Dashboard!$P175&gt;0), Q182/Dashboard!$P175, "")</f>
        <v/>
      </c>
      <c r="S182" s="138"/>
      <c r="T182" s="139"/>
      <c r="U182" s="139"/>
      <c r="V182" s="139"/>
    </row>
    <row r="183" spans="16:22" ht="20" customHeight="1" x14ac:dyDescent="0.35">
      <c r="P183" s="67"/>
      <c r="Q183" s="68"/>
      <c r="R183" s="69" t="str">
        <f>IF(AND(NOT(ISBLANK(Q183)), Dashboard!$P175&gt;0), Q183/Dashboard!$P175, "")</f>
        <v/>
      </c>
      <c r="S183" s="138"/>
      <c r="T183" s="139"/>
      <c r="U183" s="139"/>
      <c r="V183" s="139"/>
    </row>
    <row r="184" spans="16:22" ht="20" customHeight="1" x14ac:dyDescent="0.35">
      <c r="P184" s="67"/>
      <c r="Q184" s="68"/>
      <c r="R184" s="69" t="str">
        <f>IF(AND(NOT(ISBLANK(Q184)), Dashboard!$P175&gt;0), Q184/Dashboard!$P175, "")</f>
        <v/>
      </c>
      <c r="S184" s="138"/>
      <c r="T184" s="139"/>
      <c r="U184" s="139"/>
      <c r="V184" s="139"/>
    </row>
    <row r="185" spans="16:22" ht="20" customHeight="1" x14ac:dyDescent="0.35">
      <c r="P185" s="67"/>
      <c r="Q185" s="68"/>
      <c r="R185" s="69" t="str">
        <f>IF(AND(NOT(ISBLANK(Q185)), Dashboard!$P175&gt;0), Q185/Dashboard!$P175, "")</f>
        <v/>
      </c>
      <c r="S185" s="138"/>
      <c r="T185" s="139"/>
      <c r="U185" s="139"/>
      <c r="V185" s="139"/>
    </row>
    <row r="186" spans="16:22" ht="20" customHeight="1" x14ac:dyDescent="0.35">
      <c r="P186" s="67"/>
      <c r="Q186" s="68"/>
      <c r="R186" s="69" t="str">
        <f>IF(AND(NOT(ISBLANK(Q186)), Dashboard!$P175&gt;0), Q186/Dashboard!$P175, "")</f>
        <v/>
      </c>
      <c r="S186" s="138"/>
      <c r="T186" s="139"/>
      <c r="U186" s="139"/>
      <c r="V186" s="139"/>
    </row>
    <row r="187" spans="16:22" ht="20" customHeight="1" x14ac:dyDescent="0.35">
      <c r="P187" s="67"/>
      <c r="Q187" s="68"/>
      <c r="R187" s="69" t="str">
        <f>IF(AND(NOT(ISBLANK(Q187)), Dashboard!$P175&gt;0), Q187/Dashboard!$P175, "")</f>
        <v/>
      </c>
      <c r="S187" s="138"/>
      <c r="T187" s="139"/>
      <c r="U187" s="139"/>
      <c r="V187" s="139"/>
    </row>
    <row r="188" spans="16:22" ht="20" customHeight="1" x14ac:dyDescent="0.35">
      <c r="P188" s="67"/>
      <c r="Q188" s="68"/>
      <c r="R188" s="69" t="str">
        <f>IF(AND(NOT(ISBLANK(Q188)), Dashboard!$P175&gt;0), Q188/Dashboard!$P175, "")</f>
        <v/>
      </c>
      <c r="S188" s="138"/>
      <c r="T188" s="139"/>
      <c r="U188" s="139"/>
      <c r="V188" s="139"/>
    </row>
    <row r="189" spans="16:22" ht="20" customHeight="1" x14ac:dyDescent="0.35">
      <c r="P189" s="67"/>
      <c r="Q189" s="68"/>
      <c r="R189" s="69" t="str">
        <f>IF(AND(NOT(ISBLANK(Q189)), Dashboard!$P175&gt;0), Q189/Dashboard!$P175, "")</f>
        <v/>
      </c>
      <c r="S189" s="138"/>
      <c r="T189" s="139"/>
      <c r="U189" s="139"/>
      <c r="V189" s="139"/>
    </row>
    <row r="190" spans="16:22" ht="20" customHeight="1" x14ac:dyDescent="0.35">
      <c r="P190" s="67"/>
      <c r="Q190" s="68"/>
      <c r="R190" s="69" t="str">
        <f>IF(AND(NOT(ISBLANK(Q190)), Dashboard!$P175&gt;0), Q190/Dashboard!$P175, "")</f>
        <v/>
      </c>
      <c r="S190" s="138"/>
      <c r="T190" s="139"/>
      <c r="U190" s="139"/>
      <c r="V190" s="139"/>
    </row>
    <row r="191" spans="16:22" ht="20" customHeight="1" x14ac:dyDescent="0.35">
      <c r="P191" s="67"/>
      <c r="Q191" s="68"/>
      <c r="R191" s="69" t="str">
        <f>IF(AND(NOT(ISBLANK(Q191)), Dashboard!$P175&gt;0), Q191/Dashboard!$P175, "")</f>
        <v/>
      </c>
      <c r="S191" s="138"/>
      <c r="T191" s="139"/>
      <c r="U191" s="139"/>
      <c r="V191" s="139"/>
    </row>
    <row r="192" spans="16:22" ht="20" customHeight="1" x14ac:dyDescent="0.35">
      <c r="P192" s="67"/>
      <c r="Q192" s="68"/>
      <c r="R192" s="69" t="str">
        <f>IF(AND(NOT(ISBLANK(Q192)), Dashboard!$P175&gt;0), Q192/Dashboard!$P175, "")</f>
        <v/>
      </c>
      <c r="S192" s="138"/>
      <c r="T192" s="139"/>
      <c r="U192" s="139"/>
      <c r="V192" s="139"/>
    </row>
    <row r="193" spans="2:22" ht="20" customHeight="1" x14ac:dyDescent="0.35">
      <c r="P193" s="67"/>
      <c r="Q193" s="68"/>
      <c r="R193" s="69" t="str">
        <f>IF(AND(NOT(ISBLANK(Q193)), Dashboard!$P175&gt;0), Q193/Dashboard!$P175, "")</f>
        <v/>
      </c>
      <c r="S193" s="138"/>
      <c r="T193" s="139"/>
      <c r="U193" s="139"/>
      <c r="V193" s="139"/>
    </row>
    <row r="194" spans="2:22" ht="20" customHeight="1" x14ac:dyDescent="0.35">
      <c r="P194" s="67"/>
      <c r="Q194" s="68"/>
      <c r="R194" s="69" t="str">
        <f>IF(AND(NOT(ISBLANK(Q194)), Dashboard!$P175&gt;0), Q194/Dashboard!$P175, "")</f>
        <v/>
      </c>
      <c r="S194" s="138"/>
      <c r="T194" s="139"/>
      <c r="U194" s="139"/>
      <c r="V194" s="139"/>
    </row>
    <row r="195" spans="2:22" ht="20" customHeight="1" x14ac:dyDescent="0.35">
      <c r="P195" s="67"/>
      <c r="Q195" s="68"/>
      <c r="R195" s="69" t="str">
        <f>IF(AND(NOT(ISBLANK(Q195)), Dashboard!$P175&gt;0), Q195/Dashboard!$P175, "")</f>
        <v/>
      </c>
      <c r="S195" s="138"/>
      <c r="T195" s="139"/>
      <c r="U195" s="139"/>
      <c r="V195" s="139"/>
    </row>
    <row r="196" spans="2:22" ht="20" customHeight="1" x14ac:dyDescent="0.35">
      <c r="P196" s="67"/>
      <c r="Q196" s="68"/>
      <c r="R196" s="69" t="str">
        <f>IF(AND(NOT(ISBLANK(Q196)), Dashboard!$P175&gt;0), Q196/Dashboard!$P175, "")</f>
        <v/>
      </c>
      <c r="S196" s="138"/>
      <c r="T196" s="139"/>
      <c r="U196" s="139"/>
      <c r="V196" s="139"/>
    </row>
    <row r="197" spans="2:22" ht="20" customHeight="1" x14ac:dyDescent="0.35">
      <c r="P197" s="67"/>
      <c r="Q197" s="68"/>
      <c r="R197" s="69" t="str">
        <f>IF(AND(NOT(ISBLANK(Q197)), Dashboard!$P175&gt;0), Q197/Dashboard!$P175, "")</f>
        <v/>
      </c>
      <c r="S197" s="138"/>
      <c r="T197" s="139"/>
      <c r="U197" s="139"/>
      <c r="V197" s="139"/>
    </row>
    <row r="198" spans="2:22" ht="20" customHeight="1" x14ac:dyDescent="0.35">
      <c r="P198" s="67"/>
      <c r="Q198" s="68"/>
      <c r="R198" s="69" t="str">
        <f>IF(AND(NOT(ISBLANK(Q198)), Dashboard!$P175&gt;0), Q198/Dashboard!$P175, "")</f>
        <v/>
      </c>
      <c r="S198" s="138"/>
      <c r="T198" s="139"/>
      <c r="U198" s="139"/>
      <c r="V198" s="139"/>
    </row>
    <row r="202" spans="2:22" ht="32" customHeight="1" x14ac:dyDescent="0.35">
      <c r="B202" s="123" t="s">
        <v>756</v>
      </c>
      <c r="C202" s="123"/>
      <c r="D202" s="123"/>
      <c r="E202" s="123"/>
      <c r="F202" s="123"/>
      <c r="G202" s="123"/>
      <c r="H202" s="123"/>
      <c r="I202" s="123"/>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44" priority="1" operator="greaterThanOrEqual">
      <formula>0.9</formula>
    </cfRule>
    <cfRule type="cellIs" dxfId="43" priority="2" operator="greaterThanOrEqual">
      <formula>0.5</formula>
    </cfRule>
    <cfRule type="cellIs" dxfId="42" priority="3" operator="lessThan">
      <formula>0.5</formula>
    </cfRule>
  </conditionalFormatting>
  <conditionalFormatting sqref="G118:H123">
    <cfRule type="expression" dxfId="41" priority="4">
      <formula>$G118&gt;=0.8</formula>
    </cfRule>
    <cfRule type="expression" dxfId="40" priority="5">
      <formula>AND($G118&gt;=0.5,$G118&lt;0.8)</formula>
    </cfRule>
    <cfRule type="expression" dxfId="39" priority="6">
      <formula>$G118&lt;0.5</formula>
    </cfRule>
  </conditionalFormatting>
  <conditionalFormatting sqref="K118:K123">
    <cfRule type="cellIs" dxfId="38" priority="7" operator="greaterThan">
      <formula>0</formula>
    </cfRule>
  </conditionalFormatting>
  <conditionalFormatting sqref="L118:L123">
    <cfRule type="cellIs" dxfId="37" priority="8" operator="greaterThan">
      <formula>0</formula>
    </cfRule>
  </conditionalFormatting>
  <conditionalFormatting sqref="M118:M123">
    <cfRule type="cellIs" dxfId="36" priority="9" operator="greaterThan">
      <formula>0</formula>
    </cfRule>
  </conditionalFormatting>
  <conditionalFormatting sqref="N118:N123">
    <cfRule type="cellIs" dxfId="35"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3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135" si="0">IF(OR(I2="Implemented",I2="Compensated"),"Resolved",IF(OR(I2="Risk Accepted",I2="N/A"),"Excluded",IF(I2="Testing","Testing","Outstanding")))</f>
        <v>Outstanding</v>
      </c>
      <c r="Q2" s="13" t="s">
        <v>25</v>
      </c>
    </row>
    <row r="3" spans="1:17" ht="60" customHeight="1" x14ac:dyDescent="0.35">
      <c r="A3" s="11" t="s">
        <v>29</v>
      </c>
      <c r="B3" s="2" t="s">
        <v>30</v>
      </c>
      <c r="C3" s="1" t="s">
        <v>31</v>
      </c>
      <c r="D3" s="3" t="s">
        <v>20</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29</v>
      </c>
      <c r="B4" s="2" t="s">
        <v>36</v>
      </c>
      <c r="C4" s="1" t="s">
        <v>37</v>
      </c>
      <c r="D4" s="3" t="s">
        <v>20</v>
      </c>
      <c r="E4" s="3" t="s">
        <v>21</v>
      </c>
      <c r="F4" s="4" t="s">
        <v>22</v>
      </c>
      <c r="G4" s="4" t="s">
        <v>23</v>
      </c>
      <c r="H4" s="4" t="s">
        <v>24</v>
      </c>
      <c r="I4" s="4" t="s">
        <v>25</v>
      </c>
      <c r="J4" s="5" t="s">
        <v>25</v>
      </c>
      <c r="K4" s="5" t="s">
        <v>38</v>
      </c>
      <c r="L4" s="5" t="s">
        <v>39</v>
      </c>
      <c r="M4" s="5"/>
      <c r="N4" s="5" t="s">
        <v>40</v>
      </c>
      <c r="O4" s="5"/>
      <c r="P4" s="4" t="str">
        <f t="shared" si="0"/>
        <v>Outstanding</v>
      </c>
      <c r="Q4" s="13" t="s">
        <v>25</v>
      </c>
    </row>
    <row r="5" spans="1:17" ht="60" customHeight="1" x14ac:dyDescent="0.35">
      <c r="A5" s="11" t="s">
        <v>29</v>
      </c>
      <c r="B5" s="2" t="s">
        <v>41</v>
      </c>
      <c r="C5" s="1" t="s">
        <v>42</v>
      </c>
      <c r="D5" s="3" t="s">
        <v>20</v>
      </c>
      <c r="E5" s="3" t="s">
        <v>21</v>
      </c>
      <c r="F5" s="4" t="s">
        <v>22</v>
      </c>
      <c r="G5" s="4" t="s">
        <v>23</v>
      </c>
      <c r="H5" s="4" t="s">
        <v>24</v>
      </c>
      <c r="I5" s="4" t="s">
        <v>25</v>
      </c>
      <c r="J5" s="5" t="s">
        <v>25</v>
      </c>
      <c r="K5" s="5" t="s">
        <v>43</v>
      </c>
      <c r="L5" s="5" t="s">
        <v>44</v>
      </c>
      <c r="M5" s="5"/>
      <c r="N5" s="5" t="s">
        <v>45</v>
      </c>
      <c r="O5" s="5"/>
      <c r="P5" s="4" t="str">
        <f t="shared" si="0"/>
        <v>Outstanding</v>
      </c>
      <c r="Q5" s="13" t="s">
        <v>25</v>
      </c>
    </row>
    <row r="6" spans="1:17" ht="60" customHeight="1" x14ac:dyDescent="0.35">
      <c r="A6" s="11" t="s">
        <v>46</v>
      </c>
      <c r="B6" s="2" t="s">
        <v>47</v>
      </c>
      <c r="C6" s="1" t="s">
        <v>48</v>
      </c>
      <c r="D6" s="3" t="s">
        <v>20</v>
      </c>
      <c r="E6" s="3" t="s">
        <v>21</v>
      </c>
      <c r="F6" s="4" t="s">
        <v>22</v>
      </c>
      <c r="G6" s="4" t="s">
        <v>23</v>
      </c>
      <c r="H6" s="4" t="s">
        <v>24</v>
      </c>
      <c r="I6" s="4" t="s">
        <v>25</v>
      </c>
      <c r="J6" s="5" t="s">
        <v>25</v>
      </c>
      <c r="K6" s="5" t="s">
        <v>49</v>
      </c>
      <c r="L6" s="5" t="s">
        <v>39</v>
      </c>
      <c r="M6" s="5"/>
      <c r="N6" s="5" t="s">
        <v>50</v>
      </c>
      <c r="O6" s="5"/>
      <c r="P6" s="4" t="str">
        <f t="shared" si="0"/>
        <v>Outstanding</v>
      </c>
      <c r="Q6" s="13" t="s">
        <v>25</v>
      </c>
    </row>
    <row r="7" spans="1:17" ht="60" customHeight="1" x14ac:dyDescent="0.35">
      <c r="A7" s="11" t="s">
        <v>46</v>
      </c>
      <c r="B7" s="2" t="s">
        <v>51</v>
      </c>
      <c r="C7" s="1" t="s">
        <v>52</v>
      </c>
      <c r="D7" s="3" t="s">
        <v>20</v>
      </c>
      <c r="E7" s="3" t="s">
        <v>21</v>
      </c>
      <c r="F7" s="4" t="s">
        <v>22</v>
      </c>
      <c r="G7" s="4" t="s">
        <v>23</v>
      </c>
      <c r="H7" s="4" t="s">
        <v>24</v>
      </c>
      <c r="I7" s="4" t="s">
        <v>25</v>
      </c>
      <c r="J7" s="5" t="s">
        <v>25</v>
      </c>
      <c r="K7" s="5" t="s">
        <v>53</v>
      </c>
      <c r="L7" s="5" t="s">
        <v>54</v>
      </c>
      <c r="M7" s="5"/>
      <c r="N7" s="5" t="s">
        <v>55</v>
      </c>
      <c r="O7" s="5"/>
      <c r="P7" s="4" t="str">
        <f t="shared" si="0"/>
        <v>Outstanding</v>
      </c>
      <c r="Q7" s="13" t="s">
        <v>25</v>
      </c>
    </row>
    <row r="8" spans="1:17" ht="60" customHeight="1" x14ac:dyDescent="0.35">
      <c r="A8" s="11" t="s">
        <v>56</v>
      </c>
      <c r="B8" s="2" t="s">
        <v>57</v>
      </c>
      <c r="C8" s="1" t="s">
        <v>58</v>
      </c>
      <c r="D8" s="3" t="s">
        <v>20</v>
      </c>
      <c r="E8" s="3" t="s">
        <v>21</v>
      </c>
      <c r="F8" s="4" t="s">
        <v>22</v>
      </c>
      <c r="G8" s="4" t="s">
        <v>23</v>
      </c>
      <c r="H8" s="4" t="s">
        <v>24</v>
      </c>
      <c r="I8" s="4" t="s">
        <v>25</v>
      </c>
      <c r="J8" s="5" t="s">
        <v>25</v>
      </c>
      <c r="K8" s="5" t="s">
        <v>59</v>
      </c>
      <c r="L8" s="5" t="s">
        <v>60</v>
      </c>
      <c r="M8" s="5" t="s">
        <v>61</v>
      </c>
      <c r="N8" s="5" t="s">
        <v>62</v>
      </c>
      <c r="O8" s="5"/>
      <c r="P8" s="4" t="str">
        <f t="shared" si="0"/>
        <v>Outstanding</v>
      </c>
      <c r="Q8" s="13" t="s">
        <v>25</v>
      </c>
    </row>
    <row r="9" spans="1:17" ht="60" customHeight="1" x14ac:dyDescent="0.35">
      <c r="A9" s="11" t="s">
        <v>63</v>
      </c>
      <c r="B9" s="2" t="s">
        <v>64</v>
      </c>
      <c r="C9" s="1" t="s">
        <v>65</v>
      </c>
      <c r="D9" s="3" t="s">
        <v>20</v>
      </c>
      <c r="E9" s="3" t="s">
        <v>21</v>
      </c>
      <c r="F9" s="4" t="s">
        <v>22</v>
      </c>
      <c r="G9" s="4" t="s">
        <v>23</v>
      </c>
      <c r="H9" s="4" t="s">
        <v>24</v>
      </c>
      <c r="I9" s="4" t="s">
        <v>25</v>
      </c>
      <c r="J9" s="5" t="s">
        <v>25</v>
      </c>
      <c r="K9" s="5" t="s">
        <v>66</v>
      </c>
      <c r="L9" s="5" t="s">
        <v>67</v>
      </c>
      <c r="M9" s="5"/>
      <c r="N9" s="5" t="s">
        <v>68</v>
      </c>
      <c r="O9" s="5"/>
      <c r="P9" s="4" t="str">
        <f t="shared" si="0"/>
        <v>Outstanding</v>
      </c>
      <c r="Q9" s="13" t="s">
        <v>25</v>
      </c>
    </row>
    <row r="10" spans="1:17" ht="60" customHeight="1" x14ac:dyDescent="0.35">
      <c r="A10" s="11" t="s">
        <v>63</v>
      </c>
      <c r="B10" s="2" t="s">
        <v>69</v>
      </c>
      <c r="C10" s="1" t="s">
        <v>70</v>
      </c>
      <c r="D10" s="3" t="s">
        <v>20</v>
      </c>
      <c r="E10" s="3" t="s">
        <v>21</v>
      </c>
      <c r="F10" s="4" t="s">
        <v>22</v>
      </c>
      <c r="G10" s="4" t="s">
        <v>23</v>
      </c>
      <c r="H10" s="4" t="s">
        <v>24</v>
      </c>
      <c r="I10" s="4" t="s">
        <v>25</v>
      </c>
      <c r="J10" s="5" t="s">
        <v>25</v>
      </c>
      <c r="K10" s="5" t="s">
        <v>71</v>
      </c>
      <c r="L10" s="5" t="s">
        <v>72</v>
      </c>
      <c r="M10" s="5"/>
      <c r="N10" s="5" t="s">
        <v>73</v>
      </c>
      <c r="O10" s="5"/>
      <c r="P10" s="4" t="str">
        <f t="shared" si="0"/>
        <v>Outstanding</v>
      </c>
      <c r="Q10" s="13" t="s">
        <v>25</v>
      </c>
    </row>
    <row r="11" spans="1:17" ht="60" customHeight="1" x14ac:dyDescent="0.35">
      <c r="A11" s="11" t="s">
        <v>74</v>
      </c>
      <c r="B11" s="2" t="s">
        <v>75</v>
      </c>
      <c r="C11" s="1" t="s">
        <v>76</v>
      </c>
      <c r="D11" s="3" t="s">
        <v>20</v>
      </c>
      <c r="E11" s="3" t="s">
        <v>21</v>
      </c>
      <c r="F11" s="4" t="s">
        <v>22</v>
      </c>
      <c r="G11" s="4" t="s">
        <v>23</v>
      </c>
      <c r="H11" s="4" t="s">
        <v>24</v>
      </c>
      <c r="I11" s="4" t="s">
        <v>25</v>
      </c>
      <c r="J11" s="5" t="s">
        <v>25</v>
      </c>
      <c r="K11" s="5" t="s">
        <v>77</v>
      </c>
      <c r="L11" s="5" t="s">
        <v>78</v>
      </c>
      <c r="M11" s="5"/>
      <c r="N11" s="5" t="s">
        <v>79</v>
      </c>
      <c r="O11" s="5"/>
      <c r="P11" s="4" t="str">
        <f t="shared" si="0"/>
        <v>Outstanding</v>
      </c>
      <c r="Q11" s="13" t="s">
        <v>25</v>
      </c>
    </row>
    <row r="12" spans="1:17" ht="60" customHeight="1" x14ac:dyDescent="0.35">
      <c r="A12" s="11" t="s">
        <v>74</v>
      </c>
      <c r="B12" s="2" t="s">
        <v>80</v>
      </c>
      <c r="C12" s="1" t="s">
        <v>81</v>
      </c>
      <c r="D12" s="3" t="s">
        <v>20</v>
      </c>
      <c r="E12" s="3" t="s">
        <v>21</v>
      </c>
      <c r="F12" s="4" t="s">
        <v>22</v>
      </c>
      <c r="G12" s="4" t="s">
        <v>23</v>
      </c>
      <c r="H12" s="4" t="s">
        <v>24</v>
      </c>
      <c r="I12" s="4" t="s">
        <v>25</v>
      </c>
      <c r="J12" s="5" t="s">
        <v>25</v>
      </c>
      <c r="K12" s="5" t="s">
        <v>82</v>
      </c>
      <c r="L12" s="5" t="s">
        <v>78</v>
      </c>
      <c r="M12" s="5"/>
      <c r="N12" s="5" t="s">
        <v>83</v>
      </c>
      <c r="O12" s="5" t="s">
        <v>84</v>
      </c>
      <c r="P12" s="4" t="str">
        <f t="shared" si="0"/>
        <v>Outstanding</v>
      </c>
      <c r="Q12" s="13" t="s">
        <v>25</v>
      </c>
    </row>
    <row r="13" spans="1:17" ht="60" customHeight="1" x14ac:dyDescent="0.35">
      <c r="A13" s="11" t="s">
        <v>74</v>
      </c>
      <c r="B13" s="2" t="s">
        <v>85</v>
      </c>
      <c r="C13" s="1" t="s">
        <v>86</v>
      </c>
      <c r="D13" s="3" t="s">
        <v>20</v>
      </c>
      <c r="E13" s="3" t="s">
        <v>21</v>
      </c>
      <c r="F13" s="4" t="s">
        <v>22</v>
      </c>
      <c r="G13" s="4" t="s">
        <v>23</v>
      </c>
      <c r="H13" s="4" t="s">
        <v>24</v>
      </c>
      <c r="I13" s="4" t="s">
        <v>25</v>
      </c>
      <c r="J13" s="5" t="s">
        <v>25</v>
      </c>
      <c r="K13" s="5" t="s">
        <v>87</v>
      </c>
      <c r="L13" s="5" t="s">
        <v>88</v>
      </c>
      <c r="M13" s="5"/>
      <c r="N13" s="5" t="s">
        <v>89</v>
      </c>
      <c r="O13" s="5" t="s">
        <v>90</v>
      </c>
      <c r="P13" s="4" t="str">
        <f t="shared" si="0"/>
        <v>Outstanding</v>
      </c>
      <c r="Q13" s="13" t="s">
        <v>25</v>
      </c>
    </row>
    <row r="14" spans="1:17" ht="60" customHeight="1" x14ac:dyDescent="0.35">
      <c r="A14" s="11" t="s">
        <v>91</v>
      </c>
      <c r="B14" s="2" t="s">
        <v>92</v>
      </c>
      <c r="C14" s="1" t="s">
        <v>93</v>
      </c>
      <c r="D14" s="3" t="s">
        <v>20</v>
      </c>
      <c r="E14" s="3" t="s">
        <v>21</v>
      </c>
      <c r="F14" s="4" t="s">
        <v>22</v>
      </c>
      <c r="G14" s="4" t="s">
        <v>23</v>
      </c>
      <c r="H14" s="4" t="s">
        <v>24</v>
      </c>
      <c r="I14" s="4" t="s">
        <v>25</v>
      </c>
      <c r="J14" s="5" t="s">
        <v>25</v>
      </c>
      <c r="K14" s="5" t="s">
        <v>94</v>
      </c>
      <c r="L14" s="5" t="s">
        <v>95</v>
      </c>
      <c r="M14" s="5"/>
      <c r="N14" s="5" t="s">
        <v>96</v>
      </c>
      <c r="O14" s="5"/>
      <c r="P14" s="4" t="str">
        <f t="shared" si="0"/>
        <v>Outstanding</v>
      </c>
      <c r="Q14" s="13" t="s">
        <v>25</v>
      </c>
    </row>
    <row r="15" spans="1:17" ht="60" customHeight="1" x14ac:dyDescent="0.35">
      <c r="A15" s="11" t="s">
        <v>91</v>
      </c>
      <c r="B15" s="2" t="s">
        <v>97</v>
      </c>
      <c r="C15" s="1" t="s">
        <v>98</v>
      </c>
      <c r="D15" s="3" t="s">
        <v>20</v>
      </c>
      <c r="E15" s="3" t="s">
        <v>21</v>
      </c>
      <c r="F15" s="4" t="s">
        <v>22</v>
      </c>
      <c r="G15" s="4" t="s">
        <v>23</v>
      </c>
      <c r="H15" s="4" t="s">
        <v>24</v>
      </c>
      <c r="I15" s="4" t="s">
        <v>25</v>
      </c>
      <c r="J15" s="5" t="s">
        <v>25</v>
      </c>
      <c r="K15" s="5" t="s">
        <v>99</v>
      </c>
      <c r="L15" s="5" t="s">
        <v>100</v>
      </c>
      <c r="M15" s="5"/>
      <c r="N15" s="5" t="s">
        <v>101</v>
      </c>
      <c r="O15" s="5"/>
      <c r="P15" s="4" t="str">
        <f t="shared" si="0"/>
        <v>Outstanding</v>
      </c>
      <c r="Q15" s="13" t="s">
        <v>25</v>
      </c>
    </row>
    <row r="16" spans="1:17" ht="60" customHeight="1" x14ac:dyDescent="0.35">
      <c r="A16" s="11" t="s">
        <v>91</v>
      </c>
      <c r="B16" s="2" t="s">
        <v>102</v>
      </c>
      <c r="C16" s="1" t="s">
        <v>103</v>
      </c>
      <c r="D16" s="3" t="s">
        <v>20</v>
      </c>
      <c r="E16" s="3" t="s">
        <v>21</v>
      </c>
      <c r="F16" s="4" t="s">
        <v>22</v>
      </c>
      <c r="G16" s="4" t="s">
        <v>23</v>
      </c>
      <c r="H16" s="4" t="s">
        <v>24</v>
      </c>
      <c r="I16" s="4" t="s">
        <v>25</v>
      </c>
      <c r="J16" s="5" t="s">
        <v>25</v>
      </c>
      <c r="K16" s="5" t="s">
        <v>104</v>
      </c>
      <c r="L16" s="5" t="s">
        <v>105</v>
      </c>
      <c r="M16" s="5"/>
      <c r="N16" s="5" t="s">
        <v>106</v>
      </c>
      <c r="O16" s="5"/>
      <c r="P16" s="4" t="str">
        <f t="shared" si="0"/>
        <v>Outstanding</v>
      </c>
      <c r="Q16" s="13" t="s">
        <v>25</v>
      </c>
    </row>
    <row r="17" spans="1:17" ht="60" customHeight="1" x14ac:dyDescent="0.35">
      <c r="A17" s="11" t="s">
        <v>91</v>
      </c>
      <c r="B17" s="2" t="s">
        <v>107</v>
      </c>
      <c r="C17" s="1" t="s">
        <v>108</v>
      </c>
      <c r="D17" s="3" t="s">
        <v>20</v>
      </c>
      <c r="E17" s="3" t="s">
        <v>21</v>
      </c>
      <c r="F17" s="4" t="s">
        <v>22</v>
      </c>
      <c r="G17" s="4" t="s">
        <v>23</v>
      </c>
      <c r="H17" s="4" t="s">
        <v>24</v>
      </c>
      <c r="I17" s="4" t="s">
        <v>25</v>
      </c>
      <c r="J17" s="5" t="s">
        <v>25</v>
      </c>
      <c r="K17" s="5" t="s">
        <v>109</v>
      </c>
      <c r="L17" s="5" t="s">
        <v>110</v>
      </c>
      <c r="M17" s="5"/>
      <c r="N17" s="5" t="s">
        <v>111</v>
      </c>
      <c r="O17" s="5"/>
      <c r="P17" s="4" t="str">
        <f t="shared" si="0"/>
        <v>Outstanding</v>
      </c>
      <c r="Q17" s="13" t="s">
        <v>25</v>
      </c>
    </row>
    <row r="18" spans="1:17" ht="60" customHeight="1" x14ac:dyDescent="0.35">
      <c r="A18" s="11" t="s">
        <v>91</v>
      </c>
      <c r="B18" s="2" t="s">
        <v>112</v>
      </c>
      <c r="C18" s="1" t="s">
        <v>113</v>
      </c>
      <c r="D18" s="3" t="s">
        <v>20</v>
      </c>
      <c r="E18" s="3" t="s">
        <v>21</v>
      </c>
      <c r="F18" s="4" t="s">
        <v>22</v>
      </c>
      <c r="G18" s="4" t="s">
        <v>23</v>
      </c>
      <c r="H18" s="4" t="s">
        <v>24</v>
      </c>
      <c r="I18" s="4" t="s">
        <v>25</v>
      </c>
      <c r="J18" s="5" t="s">
        <v>25</v>
      </c>
      <c r="K18" s="5" t="s">
        <v>114</v>
      </c>
      <c r="L18" s="5" t="s">
        <v>115</v>
      </c>
      <c r="M18" s="5"/>
      <c r="N18" s="5" t="s">
        <v>116</v>
      </c>
      <c r="O18" s="5"/>
      <c r="P18" s="4" t="str">
        <f t="shared" si="0"/>
        <v>Outstanding</v>
      </c>
      <c r="Q18" s="13" t="s">
        <v>25</v>
      </c>
    </row>
    <row r="19" spans="1:17" ht="60" customHeight="1" x14ac:dyDescent="0.35">
      <c r="A19" s="11" t="s">
        <v>117</v>
      </c>
      <c r="B19" s="2" t="s">
        <v>118</v>
      </c>
      <c r="C19" s="1" t="s">
        <v>119</v>
      </c>
      <c r="D19" s="3" t="s">
        <v>20</v>
      </c>
      <c r="E19" s="3" t="s">
        <v>21</v>
      </c>
      <c r="F19" s="4" t="s">
        <v>22</v>
      </c>
      <c r="G19" s="4" t="s">
        <v>23</v>
      </c>
      <c r="H19" s="4" t="s">
        <v>24</v>
      </c>
      <c r="I19" s="4" t="s">
        <v>25</v>
      </c>
      <c r="J19" s="5" t="s">
        <v>25</v>
      </c>
      <c r="K19" s="5" t="s">
        <v>120</v>
      </c>
      <c r="L19" s="5" t="s">
        <v>121</v>
      </c>
      <c r="M19" s="5"/>
      <c r="N19" s="5" t="s">
        <v>122</v>
      </c>
      <c r="O19" s="5"/>
      <c r="P19" s="4" t="str">
        <f t="shared" si="0"/>
        <v>Outstanding</v>
      </c>
      <c r="Q19" s="13" t="s">
        <v>25</v>
      </c>
    </row>
    <row r="20" spans="1:17" ht="60" customHeight="1" x14ac:dyDescent="0.35">
      <c r="A20" s="11" t="s">
        <v>117</v>
      </c>
      <c r="B20" s="2" t="s">
        <v>123</v>
      </c>
      <c r="C20" s="1" t="s">
        <v>124</v>
      </c>
      <c r="D20" s="3" t="s">
        <v>20</v>
      </c>
      <c r="E20" s="3" t="s">
        <v>21</v>
      </c>
      <c r="F20" s="4" t="s">
        <v>22</v>
      </c>
      <c r="G20" s="4" t="s">
        <v>23</v>
      </c>
      <c r="H20" s="4" t="s">
        <v>24</v>
      </c>
      <c r="I20" s="4" t="s">
        <v>25</v>
      </c>
      <c r="J20" s="5" t="s">
        <v>25</v>
      </c>
      <c r="K20" s="5" t="s">
        <v>125</v>
      </c>
      <c r="L20" s="5" t="s">
        <v>126</v>
      </c>
      <c r="M20" s="5"/>
      <c r="N20" s="5" t="s">
        <v>127</v>
      </c>
      <c r="O20" s="5"/>
      <c r="P20" s="4" t="str">
        <f t="shared" si="0"/>
        <v>Outstanding</v>
      </c>
      <c r="Q20" s="13" t="s">
        <v>25</v>
      </c>
    </row>
    <row r="21" spans="1:17" ht="60" customHeight="1" x14ac:dyDescent="0.35">
      <c r="A21" s="11" t="s">
        <v>128</v>
      </c>
      <c r="B21" s="2" t="s">
        <v>129</v>
      </c>
      <c r="C21" s="1" t="s">
        <v>130</v>
      </c>
      <c r="D21" s="3" t="s">
        <v>20</v>
      </c>
      <c r="E21" s="3" t="s">
        <v>21</v>
      </c>
      <c r="F21" s="4" t="s">
        <v>22</v>
      </c>
      <c r="G21" s="4" t="s">
        <v>23</v>
      </c>
      <c r="H21" s="4" t="s">
        <v>24</v>
      </c>
      <c r="I21" s="4" t="s">
        <v>25</v>
      </c>
      <c r="J21" s="5" t="s">
        <v>25</v>
      </c>
      <c r="K21" s="5" t="s">
        <v>131</v>
      </c>
      <c r="L21" s="5" t="s">
        <v>132</v>
      </c>
      <c r="M21" s="5"/>
      <c r="N21" s="5" t="s">
        <v>133</v>
      </c>
      <c r="O21" s="5"/>
      <c r="P21" s="4" t="str">
        <f t="shared" si="0"/>
        <v>Outstanding</v>
      </c>
      <c r="Q21" s="13" t="s">
        <v>25</v>
      </c>
    </row>
    <row r="22" spans="1:17" ht="60" customHeight="1" x14ac:dyDescent="0.35">
      <c r="A22" s="11" t="s">
        <v>128</v>
      </c>
      <c r="B22" s="2" t="s">
        <v>134</v>
      </c>
      <c r="C22" s="1" t="s">
        <v>135</v>
      </c>
      <c r="D22" s="3" t="s">
        <v>20</v>
      </c>
      <c r="E22" s="3" t="s">
        <v>21</v>
      </c>
      <c r="F22" s="4" t="s">
        <v>22</v>
      </c>
      <c r="G22" s="4" t="s">
        <v>23</v>
      </c>
      <c r="H22" s="4" t="s">
        <v>24</v>
      </c>
      <c r="I22" s="4" t="s">
        <v>25</v>
      </c>
      <c r="J22" s="5" t="s">
        <v>25</v>
      </c>
      <c r="K22" s="5" t="s">
        <v>136</v>
      </c>
      <c r="L22" s="5" t="s">
        <v>137</v>
      </c>
      <c r="M22" s="5" t="s">
        <v>138</v>
      </c>
      <c r="N22" s="5" t="s">
        <v>139</v>
      </c>
      <c r="O22" s="5"/>
      <c r="P22" s="4" t="str">
        <f t="shared" si="0"/>
        <v>Outstanding</v>
      </c>
      <c r="Q22" s="13" t="s">
        <v>25</v>
      </c>
    </row>
    <row r="23" spans="1:17" ht="60" customHeight="1" x14ac:dyDescent="0.35">
      <c r="A23" s="11" t="s">
        <v>128</v>
      </c>
      <c r="B23" s="2" t="s">
        <v>140</v>
      </c>
      <c r="C23" s="1" t="s">
        <v>141</v>
      </c>
      <c r="D23" s="3" t="s">
        <v>20</v>
      </c>
      <c r="E23" s="3" t="s">
        <v>21</v>
      </c>
      <c r="F23" s="4" t="s">
        <v>22</v>
      </c>
      <c r="G23" s="4" t="s">
        <v>23</v>
      </c>
      <c r="H23" s="4" t="s">
        <v>24</v>
      </c>
      <c r="I23" s="4" t="s">
        <v>25</v>
      </c>
      <c r="J23" s="5" t="s">
        <v>25</v>
      </c>
      <c r="K23" s="5" t="s">
        <v>142</v>
      </c>
      <c r="L23" s="5" t="s">
        <v>143</v>
      </c>
      <c r="M23" s="5"/>
      <c r="N23" s="5" t="s">
        <v>144</v>
      </c>
      <c r="O23" s="5"/>
      <c r="P23" s="4" t="str">
        <f t="shared" si="0"/>
        <v>Outstanding</v>
      </c>
      <c r="Q23" s="13" t="s">
        <v>25</v>
      </c>
    </row>
    <row r="24" spans="1:17" ht="60" customHeight="1" x14ac:dyDescent="0.35">
      <c r="A24" s="11" t="s">
        <v>128</v>
      </c>
      <c r="B24" s="2" t="s">
        <v>145</v>
      </c>
      <c r="C24" s="1" t="s">
        <v>146</v>
      </c>
      <c r="D24" s="3" t="s">
        <v>20</v>
      </c>
      <c r="E24" s="3" t="s">
        <v>21</v>
      </c>
      <c r="F24" s="4" t="s">
        <v>22</v>
      </c>
      <c r="G24" s="4" t="s">
        <v>23</v>
      </c>
      <c r="H24" s="4" t="s">
        <v>24</v>
      </c>
      <c r="I24" s="4" t="s">
        <v>25</v>
      </c>
      <c r="J24" s="5" t="s">
        <v>25</v>
      </c>
      <c r="K24" s="5" t="s">
        <v>147</v>
      </c>
      <c r="L24" s="5" t="s">
        <v>148</v>
      </c>
      <c r="M24" s="5" t="s">
        <v>149</v>
      </c>
      <c r="N24" s="5" t="s">
        <v>150</v>
      </c>
      <c r="O24" s="5"/>
      <c r="P24" s="4" t="str">
        <f t="shared" si="0"/>
        <v>Outstanding</v>
      </c>
      <c r="Q24" s="13" t="s">
        <v>25</v>
      </c>
    </row>
    <row r="25" spans="1:17" ht="60" customHeight="1" x14ac:dyDescent="0.35">
      <c r="A25" s="11" t="s">
        <v>128</v>
      </c>
      <c r="B25" s="2" t="s">
        <v>151</v>
      </c>
      <c r="C25" s="1" t="s">
        <v>152</v>
      </c>
      <c r="D25" s="3" t="s">
        <v>20</v>
      </c>
      <c r="E25" s="3" t="s">
        <v>21</v>
      </c>
      <c r="F25" s="4" t="s">
        <v>22</v>
      </c>
      <c r="G25" s="4" t="s">
        <v>23</v>
      </c>
      <c r="H25" s="4" t="s">
        <v>24</v>
      </c>
      <c r="I25" s="4" t="s">
        <v>25</v>
      </c>
      <c r="J25" s="5" t="s">
        <v>25</v>
      </c>
      <c r="K25" s="5" t="s">
        <v>153</v>
      </c>
      <c r="L25" s="5" t="s">
        <v>154</v>
      </c>
      <c r="M25" s="5"/>
      <c r="N25" s="5" t="s">
        <v>155</v>
      </c>
      <c r="O25" s="5"/>
      <c r="P25" s="4" t="str">
        <f t="shared" si="0"/>
        <v>Outstanding</v>
      </c>
      <c r="Q25" s="13" t="s">
        <v>25</v>
      </c>
    </row>
    <row r="26" spans="1:17" ht="60" customHeight="1" x14ac:dyDescent="0.35">
      <c r="A26" s="11" t="s">
        <v>128</v>
      </c>
      <c r="B26" s="2" t="s">
        <v>156</v>
      </c>
      <c r="C26" s="1" t="s">
        <v>157</v>
      </c>
      <c r="D26" s="3" t="s">
        <v>20</v>
      </c>
      <c r="E26" s="3" t="s">
        <v>21</v>
      </c>
      <c r="F26" s="4" t="s">
        <v>22</v>
      </c>
      <c r="G26" s="4" t="s">
        <v>23</v>
      </c>
      <c r="H26" s="4" t="s">
        <v>24</v>
      </c>
      <c r="I26" s="4" t="s">
        <v>25</v>
      </c>
      <c r="J26" s="5" t="s">
        <v>25</v>
      </c>
      <c r="K26" s="5" t="s">
        <v>158</v>
      </c>
      <c r="L26" s="5" t="s">
        <v>159</v>
      </c>
      <c r="M26" s="5"/>
      <c r="N26" s="5" t="s">
        <v>160</v>
      </c>
      <c r="O26" s="5"/>
      <c r="P26" s="4" t="str">
        <f t="shared" si="0"/>
        <v>Outstanding</v>
      </c>
      <c r="Q26" s="13" t="s">
        <v>25</v>
      </c>
    </row>
    <row r="27" spans="1:17" ht="60" customHeight="1" x14ac:dyDescent="0.35">
      <c r="A27" s="11" t="s">
        <v>128</v>
      </c>
      <c r="B27" s="2" t="s">
        <v>161</v>
      </c>
      <c r="C27" s="1" t="s">
        <v>162</v>
      </c>
      <c r="D27" s="3" t="s">
        <v>20</v>
      </c>
      <c r="E27" s="3" t="s">
        <v>21</v>
      </c>
      <c r="F27" s="4" t="s">
        <v>22</v>
      </c>
      <c r="G27" s="4" t="s">
        <v>23</v>
      </c>
      <c r="H27" s="4" t="s">
        <v>24</v>
      </c>
      <c r="I27" s="4" t="s">
        <v>25</v>
      </c>
      <c r="J27" s="5" t="s">
        <v>25</v>
      </c>
      <c r="K27" s="5" t="s">
        <v>163</v>
      </c>
      <c r="L27" s="5" t="s">
        <v>164</v>
      </c>
      <c r="M27" s="5"/>
      <c r="N27" s="5" t="s">
        <v>165</v>
      </c>
      <c r="O27" s="5"/>
      <c r="P27" s="4" t="str">
        <f t="shared" si="0"/>
        <v>Outstanding</v>
      </c>
      <c r="Q27" s="13" t="s">
        <v>25</v>
      </c>
    </row>
    <row r="28" spans="1:17" ht="60" customHeight="1" x14ac:dyDescent="0.35">
      <c r="A28" s="11" t="s">
        <v>128</v>
      </c>
      <c r="B28" s="2" t="s">
        <v>166</v>
      </c>
      <c r="C28" s="1" t="s">
        <v>167</v>
      </c>
      <c r="D28" s="3" t="s">
        <v>20</v>
      </c>
      <c r="E28" s="3" t="s">
        <v>21</v>
      </c>
      <c r="F28" s="4" t="s">
        <v>22</v>
      </c>
      <c r="G28" s="4" t="s">
        <v>23</v>
      </c>
      <c r="H28" s="4" t="s">
        <v>24</v>
      </c>
      <c r="I28" s="4" t="s">
        <v>25</v>
      </c>
      <c r="J28" s="5" t="s">
        <v>25</v>
      </c>
      <c r="K28" s="5" t="s">
        <v>168</v>
      </c>
      <c r="L28" s="5" t="s">
        <v>164</v>
      </c>
      <c r="M28" s="5"/>
      <c r="N28" s="5" t="s">
        <v>169</v>
      </c>
      <c r="O28" s="5"/>
      <c r="P28" s="4" t="str">
        <f t="shared" si="0"/>
        <v>Outstanding</v>
      </c>
      <c r="Q28" s="13" t="s">
        <v>25</v>
      </c>
    </row>
    <row r="29" spans="1:17" ht="60" customHeight="1" x14ac:dyDescent="0.35">
      <c r="A29" s="11" t="s">
        <v>128</v>
      </c>
      <c r="B29" s="2" t="s">
        <v>170</v>
      </c>
      <c r="C29" s="1" t="s">
        <v>171</v>
      </c>
      <c r="D29" s="3" t="s">
        <v>20</v>
      </c>
      <c r="E29" s="3" t="s">
        <v>21</v>
      </c>
      <c r="F29" s="4" t="s">
        <v>22</v>
      </c>
      <c r="G29" s="4" t="s">
        <v>23</v>
      </c>
      <c r="H29" s="4" t="s">
        <v>24</v>
      </c>
      <c r="I29" s="4" t="s">
        <v>25</v>
      </c>
      <c r="J29" s="5" t="s">
        <v>25</v>
      </c>
      <c r="K29" s="5" t="s">
        <v>172</v>
      </c>
      <c r="L29" s="5" t="s">
        <v>173</v>
      </c>
      <c r="M29" s="5" t="s">
        <v>174</v>
      </c>
      <c r="N29" s="5" t="s">
        <v>175</v>
      </c>
      <c r="O29" s="5"/>
      <c r="P29" s="4" t="str">
        <f t="shared" si="0"/>
        <v>Outstanding</v>
      </c>
      <c r="Q29" s="13" t="s">
        <v>25</v>
      </c>
    </row>
    <row r="30" spans="1:17" ht="60" customHeight="1" x14ac:dyDescent="0.35">
      <c r="A30" s="11" t="s">
        <v>128</v>
      </c>
      <c r="B30" s="2" t="s">
        <v>176</v>
      </c>
      <c r="C30" s="1" t="s">
        <v>177</v>
      </c>
      <c r="D30" s="3" t="s">
        <v>20</v>
      </c>
      <c r="E30" s="3" t="s">
        <v>21</v>
      </c>
      <c r="F30" s="4" t="s">
        <v>22</v>
      </c>
      <c r="G30" s="4" t="s">
        <v>23</v>
      </c>
      <c r="H30" s="4" t="s">
        <v>24</v>
      </c>
      <c r="I30" s="4" t="s">
        <v>25</v>
      </c>
      <c r="J30" s="5" t="s">
        <v>25</v>
      </c>
      <c r="K30" s="5" t="s">
        <v>178</v>
      </c>
      <c r="L30" s="5" t="s">
        <v>179</v>
      </c>
      <c r="M30" s="5"/>
      <c r="N30" s="5" t="s">
        <v>180</v>
      </c>
      <c r="O30" s="5"/>
      <c r="P30" s="4" t="str">
        <f t="shared" si="0"/>
        <v>Outstanding</v>
      </c>
      <c r="Q30" s="13" t="s">
        <v>25</v>
      </c>
    </row>
    <row r="31" spans="1:17" ht="60" customHeight="1" x14ac:dyDescent="0.35">
      <c r="A31" s="11" t="s">
        <v>128</v>
      </c>
      <c r="B31" s="2" t="s">
        <v>181</v>
      </c>
      <c r="C31" s="1" t="s">
        <v>182</v>
      </c>
      <c r="D31" s="3" t="s">
        <v>20</v>
      </c>
      <c r="E31" s="3" t="s">
        <v>21</v>
      </c>
      <c r="F31" s="4" t="s">
        <v>22</v>
      </c>
      <c r="G31" s="4" t="s">
        <v>23</v>
      </c>
      <c r="H31" s="4" t="s">
        <v>24</v>
      </c>
      <c r="I31" s="4" t="s">
        <v>25</v>
      </c>
      <c r="J31" s="5" t="s">
        <v>25</v>
      </c>
      <c r="K31" s="5" t="s">
        <v>183</v>
      </c>
      <c r="L31" s="5" t="s">
        <v>184</v>
      </c>
      <c r="M31" s="5"/>
      <c r="N31" s="5" t="s">
        <v>185</v>
      </c>
      <c r="O31" s="5"/>
      <c r="P31" s="4" t="str">
        <f t="shared" si="0"/>
        <v>Outstanding</v>
      </c>
      <c r="Q31" s="13" t="s">
        <v>25</v>
      </c>
    </row>
    <row r="32" spans="1:17" ht="60" customHeight="1" x14ac:dyDescent="0.35">
      <c r="A32" s="11" t="s">
        <v>128</v>
      </c>
      <c r="B32" s="2" t="s">
        <v>186</v>
      </c>
      <c r="C32" s="1" t="s">
        <v>187</v>
      </c>
      <c r="D32" s="3" t="s">
        <v>20</v>
      </c>
      <c r="E32" s="3" t="s">
        <v>21</v>
      </c>
      <c r="F32" s="4" t="s">
        <v>22</v>
      </c>
      <c r="G32" s="4" t="s">
        <v>23</v>
      </c>
      <c r="H32" s="4" t="s">
        <v>24</v>
      </c>
      <c r="I32" s="4" t="s">
        <v>25</v>
      </c>
      <c r="J32" s="5" t="s">
        <v>25</v>
      </c>
      <c r="K32" s="5" t="s">
        <v>188</v>
      </c>
      <c r="L32" s="5" t="s">
        <v>189</v>
      </c>
      <c r="M32" s="5"/>
      <c r="N32" s="5" t="s">
        <v>190</v>
      </c>
      <c r="O32" s="5"/>
      <c r="P32" s="4" t="str">
        <f t="shared" si="0"/>
        <v>Outstanding</v>
      </c>
      <c r="Q32" s="13" t="s">
        <v>25</v>
      </c>
    </row>
    <row r="33" spans="1:17" ht="60" customHeight="1" x14ac:dyDescent="0.35">
      <c r="A33" s="11" t="s">
        <v>128</v>
      </c>
      <c r="B33" s="2" t="s">
        <v>191</v>
      </c>
      <c r="C33" s="1" t="s">
        <v>192</v>
      </c>
      <c r="D33" s="3" t="s">
        <v>20</v>
      </c>
      <c r="E33" s="3" t="s">
        <v>21</v>
      </c>
      <c r="F33" s="4" t="s">
        <v>22</v>
      </c>
      <c r="G33" s="4" t="s">
        <v>23</v>
      </c>
      <c r="H33" s="4" t="s">
        <v>24</v>
      </c>
      <c r="I33" s="4" t="s">
        <v>25</v>
      </c>
      <c r="J33" s="5" t="s">
        <v>25</v>
      </c>
      <c r="K33" s="5" t="s">
        <v>193</v>
      </c>
      <c r="L33" s="5" t="s">
        <v>194</v>
      </c>
      <c r="M33" s="5"/>
      <c r="N33" s="5" t="s">
        <v>195</v>
      </c>
      <c r="O33" s="5"/>
      <c r="P33" s="4" t="str">
        <f t="shared" si="0"/>
        <v>Outstanding</v>
      </c>
      <c r="Q33" s="13" t="s">
        <v>25</v>
      </c>
    </row>
    <row r="34" spans="1:17" ht="60" customHeight="1" x14ac:dyDescent="0.35">
      <c r="A34" s="11" t="s">
        <v>128</v>
      </c>
      <c r="B34" s="2" t="s">
        <v>196</v>
      </c>
      <c r="C34" s="1" t="s">
        <v>197</v>
      </c>
      <c r="D34" s="3" t="s">
        <v>20</v>
      </c>
      <c r="E34" s="3" t="s">
        <v>21</v>
      </c>
      <c r="F34" s="4" t="s">
        <v>22</v>
      </c>
      <c r="G34" s="4" t="s">
        <v>23</v>
      </c>
      <c r="H34" s="4" t="s">
        <v>24</v>
      </c>
      <c r="I34" s="4" t="s">
        <v>25</v>
      </c>
      <c r="J34" s="5" t="s">
        <v>25</v>
      </c>
      <c r="K34" s="5" t="s">
        <v>198</v>
      </c>
      <c r="L34" s="5" t="s">
        <v>199</v>
      </c>
      <c r="M34" s="5" t="s">
        <v>200</v>
      </c>
      <c r="N34" s="5" t="s">
        <v>201</v>
      </c>
      <c r="O34" s="5"/>
      <c r="P34" s="4" t="str">
        <f t="shared" si="0"/>
        <v>Outstanding</v>
      </c>
      <c r="Q34" s="13" t="s">
        <v>25</v>
      </c>
    </row>
    <row r="35" spans="1:17" ht="60" customHeight="1" x14ac:dyDescent="0.35">
      <c r="A35" s="11" t="s">
        <v>128</v>
      </c>
      <c r="B35" s="2" t="s">
        <v>202</v>
      </c>
      <c r="C35" s="1" t="s">
        <v>203</v>
      </c>
      <c r="D35" s="3" t="s">
        <v>20</v>
      </c>
      <c r="E35" s="3" t="s">
        <v>21</v>
      </c>
      <c r="F35" s="4" t="s">
        <v>22</v>
      </c>
      <c r="G35" s="4" t="s">
        <v>23</v>
      </c>
      <c r="H35" s="4" t="s">
        <v>24</v>
      </c>
      <c r="I35" s="4" t="s">
        <v>25</v>
      </c>
      <c r="J35" s="5" t="s">
        <v>25</v>
      </c>
      <c r="K35" s="5" t="s">
        <v>204</v>
      </c>
      <c r="L35" s="5" t="s">
        <v>205</v>
      </c>
      <c r="M35" s="5"/>
      <c r="N35" s="5" t="s">
        <v>206</v>
      </c>
      <c r="O35" s="5"/>
      <c r="P35" s="4" t="str">
        <f t="shared" si="0"/>
        <v>Outstanding</v>
      </c>
      <c r="Q35" s="13" t="s">
        <v>25</v>
      </c>
    </row>
    <row r="36" spans="1:17" ht="60" customHeight="1" x14ac:dyDescent="0.35">
      <c r="A36" s="11" t="s">
        <v>128</v>
      </c>
      <c r="B36" s="2" t="s">
        <v>207</v>
      </c>
      <c r="C36" s="1" t="s">
        <v>208</v>
      </c>
      <c r="D36" s="3" t="s">
        <v>20</v>
      </c>
      <c r="E36" s="3" t="s">
        <v>21</v>
      </c>
      <c r="F36" s="4" t="s">
        <v>22</v>
      </c>
      <c r="G36" s="4" t="s">
        <v>23</v>
      </c>
      <c r="H36" s="4" t="s">
        <v>24</v>
      </c>
      <c r="I36" s="4" t="s">
        <v>25</v>
      </c>
      <c r="J36" s="5" t="s">
        <v>25</v>
      </c>
      <c r="K36" s="5" t="s">
        <v>209</v>
      </c>
      <c r="L36" s="5" t="s">
        <v>210</v>
      </c>
      <c r="M36" s="5"/>
      <c r="N36" s="5" t="s">
        <v>211</v>
      </c>
      <c r="O36" s="5"/>
      <c r="P36" s="4" t="str">
        <f t="shared" si="0"/>
        <v>Outstanding</v>
      </c>
      <c r="Q36" s="13" t="s">
        <v>25</v>
      </c>
    </row>
    <row r="37" spans="1:17" ht="60" customHeight="1" x14ac:dyDescent="0.35">
      <c r="A37" s="11" t="s">
        <v>128</v>
      </c>
      <c r="B37" s="2" t="s">
        <v>212</v>
      </c>
      <c r="C37" s="1" t="s">
        <v>213</v>
      </c>
      <c r="D37" s="3" t="s">
        <v>20</v>
      </c>
      <c r="E37" s="3" t="s">
        <v>21</v>
      </c>
      <c r="F37" s="4" t="s">
        <v>22</v>
      </c>
      <c r="G37" s="4" t="s">
        <v>23</v>
      </c>
      <c r="H37" s="4" t="s">
        <v>24</v>
      </c>
      <c r="I37" s="4" t="s">
        <v>25</v>
      </c>
      <c r="J37" s="5" t="s">
        <v>25</v>
      </c>
      <c r="K37" s="5" t="s">
        <v>214</v>
      </c>
      <c r="L37" s="5" t="s">
        <v>215</v>
      </c>
      <c r="M37" s="5"/>
      <c r="N37" s="5" t="s">
        <v>216</v>
      </c>
      <c r="O37" s="5"/>
      <c r="P37" s="4" t="str">
        <f t="shared" si="0"/>
        <v>Outstanding</v>
      </c>
      <c r="Q37" s="13" t="s">
        <v>25</v>
      </c>
    </row>
    <row r="38" spans="1:17" ht="60" customHeight="1" x14ac:dyDescent="0.35">
      <c r="A38" s="11" t="s">
        <v>128</v>
      </c>
      <c r="B38" s="2" t="s">
        <v>217</v>
      </c>
      <c r="C38" s="1" t="s">
        <v>218</v>
      </c>
      <c r="D38" s="3" t="s">
        <v>20</v>
      </c>
      <c r="E38" s="3" t="s">
        <v>21</v>
      </c>
      <c r="F38" s="4" t="s">
        <v>22</v>
      </c>
      <c r="G38" s="4" t="s">
        <v>23</v>
      </c>
      <c r="H38" s="4" t="s">
        <v>24</v>
      </c>
      <c r="I38" s="4" t="s">
        <v>25</v>
      </c>
      <c r="J38" s="5" t="s">
        <v>25</v>
      </c>
      <c r="K38" s="5" t="s">
        <v>219</v>
      </c>
      <c r="L38" s="5" t="s">
        <v>220</v>
      </c>
      <c r="M38" s="5" t="s">
        <v>221</v>
      </c>
      <c r="N38" s="5" t="s">
        <v>222</v>
      </c>
      <c r="O38" s="5"/>
      <c r="P38" s="4" t="str">
        <f t="shared" si="0"/>
        <v>Outstanding</v>
      </c>
      <c r="Q38" s="13" t="s">
        <v>25</v>
      </c>
    </row>
    <row r="39" spans="1:17" ht="60" customHeight="1" x14ac:dyDescent="0.35">
      <c r="A39" s="11" t="s">
        <v>128</v>
      </c>
      <c r="B39" s="2" t="s">
        <v>223</v>
      </c>
      <c r="C39" s="1" t="s">
        <v>224</v>
      </c>
      <c r="D39" s="3" t="s">
        <v>20</v>
      </c>
      <c r="E39" s="3" t="s">
        <v>21</v>
      </c>
      <c r="F39" s="4" t="s">
        <v>22</v>
      </c>
      <c r="G39" s="4" t="s">
        <v>23</v>
      </c>
      <c r="H39" s="4" t="s">
        <v>24</v>
      </c>
      <c r="I39" s="4" t="s">
        <v>25</v>
      </c>
      <c r="J39" s="5" t="s">
        <v>25</v>
      </c>
      <c r="K39" s="5" t="s">
        <v>225</v>
      </c>
      <c r="L39" s="5" t="s">
        <v>226</v>
      </c>
      <c r="M39" s="5" t="s">
        <v>227</v>
      </c>
      <c r="N39" s="5" t="s">
        <v>228</v>
      </c>
      <c r="O39" s="5"/>
      <c r="P39" s="4" t="str">
        <f t="shared" si="0"/>
        <v>Outstanding</v>
      </c>
      <c r="Q39" s="13" t="s">
        <v>25</v>
      </c>
    </row>
    <row r="40" spans="1:17" ht="60" customHeight="1" x14ac:dyDescent="0.35">
      <c r="A40" s="11" t="s">
        <v>229</v>
      </c>
      <c r="B40" s="2" t="s">
        <v>230</v>
      </c>
      <c r="C40" s="1" t="s">
        <v>231</v>
      </c>
      <c r="D40" s="3" t="s">
        <v>20</v>
      </c>
      <c r="E40" s="3" t="s">
        <v>21</v>
      </c>
      <c r="F40" s="4" t="s">
        <v>22</v>
      </c>
      <c r="G40" s="4" t="s">
        <v>23</v>
      </c>
      <c r="H40" s="4" t="s">
        <v>24</v>
      </c>
      <c r="I40" s="4" t="s">
        <v>25</v>
      </c>
      <c r="J40" s="5" t="s">
        <v>25</v>
      </c>
      <c r="K40" s="5" t="s">
        <v>232</v>
      </c>
      <c r="L40" s="5" t="s">
        <v>233</v>
      </c>
      <c r="M40" s="5" t="s">
        <v>234</v>
      </c>
      <c r="N40" s="5" t="s">
        <v>235</v>
      </c>
      <c r="O40" s="5"/>
      <c r="P40" s="4" t="str">
        <f t="shared" si="0"/>
        <v>Outstanding</v>
      </c>
      <c r="Q40" s="13" t="s">
        <v>25</v>
      </c>
    </row>
    <row r="41" spans="1:17" ht="60" customHeight="1" x14ac:dyDescent="0.35">
      <c r="A41" s="11" t="s">
        <v>229</v>
      </c>
      <c r="B41" s="2" t="s">
        <v>236</v>
      </c>
      <c r="C41" s="1" t="s">
        <v>237</v>
      </c>
      <c r="D41" s="3" t="s">
        <v>20</v>
      </c>
      <c r="E41" s="3" t="s">
        <v>21</v>
      </c>
      <c r="F41" s="4" t="s">
        <v>22</v>
      </c>
      <c r="G41" s="4" t="s">
        <v>23</v>
      </c>
      <c r="H41" s="4" t="s">
        <v>24</v>
      </c>
      <c r="I41" s="4" t="s">
        <v>25</v>
      </c>
      <c r="J41" s="5" t="s">
        <v>25</v>
      </c>
      <c r="K41" s="5" t="s">
        <v>238</v>
      </c>
      <c r="L41" s="5" t="s">
        <v>239</v>
      </c>
      <c r="M41" s="5" t="s">
        <v>234</v>
      </c>
      <c r="N41" s="5" t="s">
        <v>240</v>
      </c>
      <c r="O41" s="5"/>
      <c r="P41" s="4" t="str">
        <f t="shared" si="0"/>
        <v>Outstanding</v>
      </c>
      <c r="Q41" s="13" t="s">
        <v>25</v>
      </c>
    </row>
    <row r="42" spans="1:17" ht="60" customHeight="1" x14ac:dyDescent="0.35">
      <c r="A42" s="11" t="s">
        <v>229</v>
      </c>
      <c r="B42" s="2" t="s">
        <v>241</v>
      </c>
      <c r="C42" s="1" t="s">
        <v>242</v>
      </c>
      <c r="D42" s="3" t="s">
        <v>20</v>
      </c>
      <c r="E42" s="3" t="s">
        <v>21</v>
      </c>
      <c r="F42" s="4" t="s">
        <v>22</v>
      </c>
      <c r="G42" s="4" t="s">
        <v>23</v>
      </c>
      <c r="H42" s="4" t="s">
        <v>24</v>
      </c>
      <c r="I42" s="4" t="s">
        <v>25</v>
      </c>
      <c r="J42" s="5" t="s">
        <v>25</v>
      </c>
      <c r="K42" s="5" t="s">
        <v>243</v>
      </c>
      <c r="L42" s="5" t="s">
        <v>244</v>
      </c>
      <c r="M42" s="5" t="s">
        <v>234</v>
      </c>
      <c r="N42" s="5" t="s">
        <v>245</v>
      </c>
      <c r="O42" s="5"/>
      <c r="P42" s="4" t="str">
        <f t="shared" si="0"/>
        <v>Outstanding</v>
      </c>
      <c r="Q42" s="13" t="s">
        <v>25</v>
      </c>
    </row>
    <row r="43" spans="1:17" ht="60" customHeight="1" x14ac:dyDescent="0.35">
      <c r="A43" s="11" t="s">
        <v>229</v>
      </c>
      <c r="B43" s="2" t="s">
        <v>246</v>
      </c>
      <c r="C43" s="1" t="s">
        <v>247</v>
      </c>
      <c r="D43" s="3" t="s">
        <v>20</v>
      </c>
      <c r="E43" s="3" t="s">
        <v>21</v>
      </c>
      <c r="F43" s="4" t="s">
        <v>22</v>
      </c>
      <c r="G43" s="4" t="s">
        <v>23</v>
      </c>
      <c r="H43" s="4" t="s">
        <v>24</v>
      </c>
      <c r="I43" s="4" t="s">
        <v>25</v>
      </c>
      <c r="J43" s="5" t="s">
        <v>25</v>
      </c>
      <c r="K43" s="5" t="s">
        <v>248</v>
      </c>
      <c r="L43" s="5" t="s">
        <v>249</v>
      </c>
      <c r="M43" s="5" t="s">
        <v>234</v>
      </c>
      <c r="N43" s="5" t="s">
        <v>250</v>
      </c>
      <c r="O43" s="5"/>
      <c r="P43" s="4" t="str">
        <f t="shared" si="0"/>
        <v>Outstanding</v>
      </c>
      <c r="Q43" s="13" t="s">
        <v>25</v>
      </c>
    </row>
    <row r="44" spans="1:17" ht="60" customHeight="1" x14ac:dyDescent="0.35">
      <c r="A44" s="11" t="s">
        <v>229</v>
      </c>
      <c r="B44" s="2" t="s">
        <v>251</v>
      </c>
      <c r="C44" s="1" t="s">
        <v>252</v>
      </c>
      <c r="D44" s="3" t="s">
        <v>20</v>
      </c>
      <c r="E44" s="3" t="s">
        <v>21</v>
      </c>
      <c r="F44" s="4" t="s">
        <v>22</v>
      </c>
      <c r="G44" s="4" t="s">
        <v>23</v>
      </c>
      <c r="H44" s="4" t="s">
        <v>24</v>
      </c>
      <c r="I44" s="4" t="s">
        <v>25</v>
      </c>
      <c r="J44" s="5" t="s">
        <v>25</v>
      </c>
      <c r="K44" s="5" t="s">
        <v>253</v>
      </c>
      <c r="L44" s="5" t="s">
        <v>254</v>
      </c>
      <c r="M44" s="5" t="s">
        <v>255</v>
      </c>
      <c r="N44" s="5" t="s">
        <v>256</v>
      </c>
      <c r="O44" s="5"/>
      <c r="P44" s="4" t="str">
        <f t="shared" si="0"/>
        <v>Outstanding</v>
      </c>
      <c r="Q44" s="13" t="s">
        <v>25</v>
      </c>
    </row>
    <row r="45" spans="1:17" ht="60" customHeight="1" x14ac:dyDescent="0.35">
      <c r="A45" s="11" t="s">
        <v>229</v>
      </c>
      <c r="B45" s="2" t="s">
        <v>257</v>
      </c>
      <c r="C45" s="1" t="s">
        <v>258</v>
      </c>
      <c r="D45" s="3" t="s">
        <v>20</v>
      </c>
      <c r="E45" s="3" t="s">
        <v>21</v>
      </c>
      <c r="F45" s="4" t="s">
        <v>22</v>
      </c>
      <c r="G45" s="4" t="s">
        <v>23</v>
      </c>
      <c r="H45" s="4" t="s">
        <v>24</v>
      </c>
      <c r="I45" s="4" t="s">
        <v>25</v>
      </c>
      <c r="J45" s="5" t="s">
        <v>25</v>
      </c>
      <c r="K45" s="5" t="s">
        <v>259</v>
      </c>
      <c r="L45" s="5" t="s">
        <v>173</v>
      </c>
      <c r="M45" s="5"/>
      <c r="N45" s="5" t="s">
        <v>260</v>
      </c>
      <c r="O45" s="5"/>
      <c r="P45" s="4" t="str">
        <f t="shared" si="0"/>
        <v>Outstanding</v>
      </c>
      <c r="Q45" s="13" t="s">
        <v>25</v>
      </c>
    </row>
    <row r="46" spans="1:17" ht="60" customHeight="1" x14ac:dyDescent="0.35">
      <c r="A46" s="11" t="s">
        <v>261</v>
      </c>
      <c r="B46" s="2" t="s">
        <v>262</v>
      </c>
      <c r="C46" s="1" t="s">
        <v>263</v>
      </c>
      <c r="D46" s="3" t="s">
        <v>20</v>
      </c>
      <c r="E46" s="3" t="s">
        <v>21</v>
      </c>
      <c r="F46" s="4" t="s">
        <v>22</v>
      </c>
      <c r="G46" s="4" t="s">
        <v>23</v>
      </c>
      <c r="H46" s="4" t="s">
        <v>24</v>
      </c>
      <c r="I46" s="4" t="s">
        <v>25</v>
      </c>
      <c r="J46" s="5" t="s">
        <v>25</v>
      </c>
      <c r="K46" s="5" t="s">
        <v>264</v>
      </c>
      <c r="L46" s="5" t="s">
        <v>265</v>
      </c>
      <c r="M46" s="5" t="s">
        <v>266</v>
      </c>
      <c r="N46" s="5" t="s">
        <v>267</v>
      </c>
      <c r="O46" s="5" t="s">
        <v>268</v>
      </c>
      <c r="P46" s="4" t="str">
        <f t="shared" si="0"/>
        <v>Outstanding</v>
      </c>
      <c r="Q46" s="13" t="s">
        <v>25</v>
      </c>
    </row>
    <row r="47" spans="1:17" ht="60" customHeight="1" x14ac:dyDescent="0.35">
      <c r="A47" s="11" t="s">
        <v>269</v>
      </c>
      <c r="B47" s="2" t="s">
        <v>270</v>
      </c>
      <c r="C47" s="1" t="s">
        <v>271</v>
      </c>
      <c r="D47" s="3" t="s">
        <v>20</v>
      </c>
      <c r="E47" s="3" t="s">
        <v>21</v>
      </c>
      <c r="F47" s="4" t="s">
        <v>22</v>
      </c>
      <c r="G47" s="4" t="s">
        <v>23</v>
      </c>
      <c r="H47" s="4" t="s">
        <v>24</v>
      </c>
      <c r="I47" s="4" t="s">
        <v>25</v>
      </c>
      <c r="J47" s="5" t="s">
        <v>25</v>
      </c>
      <c r="K47" s="5" t="s">
        <v>272</v>
      </c>
      <c r="L47" s="5" t="s">
        <v>273</v>
      </c>
      <c r="M47" s="5"/>
      <c r="N47" s="5" t="s">
        <v>274</v>
      </c>
      <c r="O47" s="5"/>
      <c r="P47" s="4" t="str">
        <f t="shared" si="0"/>
        <v>Outstanding</v>
      </c>
      <c r="Q47" s="13" t="s">
        <v>25</v>
      </c>
    </row>
    <row r="48" spans="1:17" ht="60" customHeight="1" x14ac:dyDescent="0.35">
      <c r="A48" s="11" t="s">
        <v>275</v>
      </c>
      <c r="B48" s="2" t="s">
        <v>276</v>
      </c>
      <c r="C48" s="1" t="s">
        <v>277</v>
      </c>
      <c r="D48" s="3" t="s">
        <v>20</v>
      </c>
      <c r="E48" s="3" t="s">
        <v>21</v>
      </c>
      <c r="F48" s="4" t="s">
        <v>22</v>
      </c>
      <c r="G48" s="4" t="s">
        <v>23</v>
      </c>
      <c r="H48" s="4" t="s">
        <v>24</v>
      </c>
      <c r="I48" s="4" t="s">
        <v>25</v>
      </c>
      <c r="J48" s="5" t="s">
        <v>25</v>
      </c>
      <c r="K48" s="5" t="s">
        <v>278</v>
      </c>
      <c r="L48" s="5" t="s">
        <v>279</v>
      </c>
      <c r="M48" s="5"/>
      <c r="N48" s="5" t="s">
        <v>280</v>
      </c>
      <c r="O48" s="5"/>
      <c r="P48" s="4" t="str">
        <f t="shared" si="0"/>
        <v>Outstanding</v>
      </c>
      <c r="Q48" s="13" t="s">
        <v>25</v>
      </c>
    </row>
    <row r="49" spans="1:17" ht="60" customHeight="1" x14ac:dyDescent="0.35">
      <c r="A49" s="11" t="s">
        <v>275</v>
      </c>
      <c r="B49" s="2" t="s">
        <v>281</v>
      </c>
      <c r="C49" s="1" t="s">
        <v>282</v>
      </c>
      <c r="D49" s="3" t="s">
        <v>20</v>
      </c>
      <c r="E49" s="3" t="s">
        <v>21</v>
      </c>
      <c r="F49" s="4" t="s">
        <v>22</v>
      </c>
      <c r="G49" s="4" t="s">
        <v>23</v>
      </c>
      <c r="H49" s="4" t="s">
        <v>24</v>
      </c>
      <c r="I49" s="4" t="s">
        <v>25</v>
      </c>
      <c r="J49" s="5" t="s">
        <v>25</v>
      </c>
      <c r="K49" s="5" t="s">
        <v>283</v>
      </c>
      <c r="L49" s="5" t="s">
        <v>284</v>
      </c>
      <c r="M49" s="5"/>
      <c r="N49" s="5" t="s">
        <v>285</v>
      </c>
      <c r="O49" s="5"/>
      <c r="P49" s="4" t="str">
        <f t="shared" si="0"/>
        <v>Outstanding</v>
      </c>
      <c r="Q49" s="13" t="s">
        <v>25</v>
      </c>
    </row>
    <row r="50" spans="1:17" ht="60" customHeight="1" x14ac:dyDescent="0.35">
      <c r="A50" s="11" t="s">
        <v>275</v>
      </c>
      <c r="B50" s="2" t="s">
        <v>286</v>
      </c>
      <c r="C50" s="1" t="s">
        <v>287</v>
      </c>
      <c r="D50" s="3" t="s">
        <v>20</v>
      </c>
      <c r="E50" s="3" t="s">
        <v>21</v>
      </c>
      <c r="F50" s="4" t="s">
        <v>22</v>
      </c>
      <c r="G50" s="4" t="s">
        <v>23</v>
      </c>
      <c r="H50" s="4" t="s">
        <v>24</v>
      </c>
      <c r="I50" s="4" t="s">
        <v>25</v>
      </c>
      <c r="J50" s="5" t="s">
        <v>25</v>
      </c>
      <c r="K50" s="5" t="s">
        <v>288</v>
      </c>
      <c r="L50" s="5" t="s">
        <v>289</v>
      </c>
      <c r="M50" s="5"/>
      <c r="N50" s="5" t="s">
        <v>290</v>
      </c>
      <c r="O50" s="5"/>
      <c r="P50" s="4" t="str">
        <f t="shared" si="0"/>
        <v>Outstanding</v>
      </c>
      <c r="Q50" s="13" t="s">
        <v>25</v>
      </c>
    </row>
    <row r="51" spans="1:17" ht="60" customHeight="1" x14ac:dyDescent="0.35">
      <c r="A51" s="11" t="s">
        <v>275</v>
      </c>
      <c r="B51" s="2" t="s">
        <v>291</v>
      </c>
      <c r="C51" s="1" t="s">
        <v>292</v>
      </c>
      <c r="D51" s="3" t="s">
        <v>20</v>
      </c>
      <c r="E51" s="3" t="s">
        <v>21</v>
      </c>
      <c r="F51" s="4" t="s">
        <v>22</v>
      </c>
      <c r="G51" s="4" t="s">
        <v>23</v>
      </c>
      <c r="H51" s="4" t="s">
        <v>24</v>
      </c>
      <c r="I51" s="4" t="s">
        <v>25</v>
      </c>
      <c r="J51" s="5" t="s">
        <v>25</v>
      </c>
      <c r="K51" s="5" t="s">
        <v>293</v>
      </c>
      <c r="L51" s="5" t="s">
        <v>294</v>
      </c>
      <c r="M51" s="5"/>
      <c r="N51" s="5" t="s">
        <v>295</v>
      </c>
      <c r="O51" s="5"/>
      <c r="P51" s="4" t="str">
        <f t="shared" si="0"/>
        <v>Outstanding</v>
      </c>
      <c r="Q51" s="13" t="s">
        <v>25</v>
      </c>
    </row>
    <row r="52" spans="1:17" ht="60" customHeight="1" x14ac:dyDescent="0.35">
      <c r="A52" s="11" t="s">
        <v>275</v>
      </c>
      <c r="B52" s="2" t="s">
        <v>296</v>
      </c>
      <c r="C52" s="1" t="s">
        <v>297</v>
      </c>
      <c r="D52" s="3" t="s">
        <v>20</v>
      </c>
      <c r="E52" s="3" t="s">
        <v>21</v>
      </c>
      <c r="F52" s="4" t="s">
        <v>22</v>
      </c>
      <c r="G52" s="4" t="s">
        <v>23</v>
      </c>
      <c r="H52" s="4" t="s">
        <v>24</v>
      </c>
      <c r="I52" s="4" t="s">
        <v>25</v>
      </c>
      <c r="J52" s="5" t="s">
        <v>25</v>
      </c>
      <c r="K52" s="5" t="s">
        <v>298</v>
      </c>
      <c r="L52" s="5" t="s">
        <v>299</v>
      </c>
      <c r="M52" s="5"/>
      <c r="N52" s="5" t="s">
        <v>300</v>
      </c>
      <c r="O52" s="5"/>
      <c r="P52" s="4" t="str">
        <f t="shared" si="0"/>
        <v>Outstanding</v>
      </c>
      <c r="Q52" s="13" t="s">
        <v>25</v>
      </c>
    </row>
    <row r="53" spans="1:17" ht="60" customHeight="1" x14ac:dyDescent="0.35">
      <c r="A53" s="11" t="s">
        <v>275</v>
      </c>
      <c r="B53" s="2" t="s">
        <v>301</v>
      </c>
      <c r="C53" s="1" t="s">
        <v>302</v>
      </c>
      <c r="D53" s="3" t="s">
        <v>20</v>
      </c>
      <c r="E53" s="3" t="s">
        <v>21</v>
      </c>
      <c r="F53" s="4" t="s">
        <v>22</v>
      </c>
      <c r="G53" s="4" t="s">
        <v>23</v>
      </c>
      <c r="H53" s="4" t="s">
        <v>24</v>
      </c>
      <c r="I53" s="4" t="s">
        <v>25</v>
      </c>
      <c r="J53" s="5" t="s">
        <v>25</v>
      </c>
      <c r="K53" s="5" t="s">
        <v>303</v>
      </c>
      <c r="L53" s="5" t="s">
        <v>304</v>
      </c>
      <c r="M53" s="5"/>
      <c r="N53" s="5" t="s">
        <v>305</v>
      </c>
      <c r="O53" s="5"/>
      <c r="P53" s="4" t="str">
        <f t="shared" si="0"/>
        <v>Outstanding</v>
      </c>
      <c r="Q53" s="13" t="s">
        <v>25</v>
      </c>
    </row>
    <row r="54" spans="1:17" ht="60" customHeight="1" x14ac:dyDescent="0.35">
      <c r="A54" s="11" t="s">
        <v>275</v>
      </c>
      <c r="B54" s="2" t="s">
        <v>306</v>
      </c>
      <c r="C54" s="1" t="s">
        <v>307</v>
      </c>
      <c r="D54" s="3" t="s">
        <v>20</v>
      </c>
      <c r="E54" s="3" t="s">
        <v>21</v>
      </c>
      <c r="F54" s="4" t="s">
        <v>22</v>
      </c>
      <c r="G54" s="4" t="s">
        <v>23</v>
      </c>
      <c r="H54" s="4" t="s">
        <v>24</v>
      </c>
      <c r="I54" s="4" t="s">
        <v>25</v>
      </c>
      <c r="J54" s="5" t="s">
        <v>25</v>
      </c>
      <c r="K54" s="5" t="s">
        <v>308</v>
      </c>
      <c r="L54" s="5" t="s">
        <v>309</v>
      </c>
      <c r="M54" s="5"/>
      <c r="N54" s="5" t="s">
        <v>310</v>
      </c>
      <c r="O54" s="5"/>
      <c r="P54" s="4" t="str">
        <f t="shared" si="0"/>
        <v>Outstanding</v>
      </c>
      <c r="Q54" s="13" t="s">
        <v>25</v>
      </c>
    </row>
    <row r="55" spans="1:17" ht="60" customHeight="1" x14ac:dyDescent="0.35">
      <c r="A55" s="11" t="s">
        <v>275</v>
      </c>
      <c r="B55" s="2" t="s">
        <v>311</v>
      </c>
      <c r="C55" s="1" t="s">
        <v>312</v>
      </c>
      <c r="D55" s="3" t="s">
        <v>20</v>
      </c>
      <c r="E55" s="3" t="s">
        <v>21</v>
      </c>
      <c r="F55" s="4" t="s">
        <v>22</v>
      </c>
      <c r="G55" s="4" t="s">
        <v>23</v>
      </c>
      <c r="H55" s="4" t="s">
        <v>24</v>
      </c>
      <c r="I55" s="4" t="s">
        <v>25</v>
      </c>
      <c r="J55" s="5" t="s">
        <v>25</v>
      </c>
      <c r="K55" s="5" t="s">
        <v>313</v>
      </c>
      <c r="L55" s="5" t="s">
        <v>314</v>
      </c>
      <c r="M55" s="5"/>
      <c r="N55" s="5" t="s">
        <v>315</v>
      </c>
      <c r="O55" s="5"/>
      <c r="P55" s="4" t="str">
        <f t="shared" si="0"/>
        <v>Outstanding</v>
      </c>
      <c r="Q55" s="13" t="s">
        <v>25</v>
      </c>
    </row>
    <row r="56" spans="1:17" ht="60" customHeight="1" x14ac:dyDescent="0.35">
      <c r="A56" s="11" t="s">
        <v>275</v>
      </c>
      <c r="B56" s="2" t="s">
        <v>316</v>
      </c>
      <c r="C56" s="1" t="s">
        <v>317</v>
      </c>
      <c r="D56" s="3" t="s">
        <v>20</v>
      </c>
      <c r="E56" s="3" t="s">
        <v>21</v>
      </c>
      <c r="F56" s="4" t="s">
        <v>22</v>
      </c>
      <c r="G56" s="4" t="s">
        <v>23</v>
      </c>
      <c r="H56" s="4" t="s">
        <v>24</v>
      </c>
      <c r="I56" s="4" t="s">
        <v>25</v>
      </c>
      <c r="J56" s="5" t="s">
        <v>25</v>
      </c>
      <c r="K56" s="5" t="s">
        <v>318</v>
      </c>
      <c r="L56" s="5" t="s">
        <v>319</v>
      </c>
      <c r="M56" s="5"/>
      <c r="N56" s="5" t="s">
        <v>320</v>
      </c>
      <c r="O56" s="5"/>
      <c r="P56" s="4" t="str">
        <f t="shared" si="0"/>
        <v>Outstanding</v>
      </c>
      <c r="Q56" s="13" t="s">
        <v>25</v>
      </c>
    </row>
    <row r="57" spans="1:17" ht="60" customHeight="1" x14ac:dyDescent="0.35">
      <c r="A57" s="11" t="s">
        <v>321</v>
      </c>
      <c r="B57" s="2" t="s">
        <v>322</v>
      </c>
      <c r="C57" s="1" t="s">
        <v>323</v>
      </c>
      <c r="D57" s="3" t="s">
        <v>20</v>
      </c>
      <c r="E57" s="3" t="s">
        <v>21</v>
      </c>
      <c r="F57" s="4" t="s">
        <v>22</v>
      </c>
      <c r="G57" s="4" t="s">
        <v>23</v>
      </c>
      <c r="H57" s="4" t="s">
        <v>24</v>
      </c>
      <c r="I57" s="4" t="s">
        <v>25</v>
      </c>
      <c r="J57" s="5" t="s">
        <v>25</v>
      </c>
      <c r="K57" s="5" t="s">
        <v>324</v>
      </c>
      <c r="L57" s="5" t="s">
        <v>325</v>
      </c>
      <c r="M57" s="5"/>
      <c r="N57" s="5" t="s">
        <v>326</v>
      </c>
      <c r="O57" s="5"/>
      <c r="P57" s="4" t="str">
        <f t="shared" si="0"/>
        <v>Outstanding</v>
      </c>
      <c r="Q57" s="13" t="s">
        <v>25</v>
      </c>
    </row>
    <row r="58" spans="1:17" ht="60" customHeight="1" x14ac:dyDescent="0.35">
      <c r="A58" s="11" t="s">
        <v>321</v>
      </c>
      <c r="B58" s="2" t="s">
        <v>327</v>
      </c>
      <c r="C58" s="1" t="s">
        <v>328</v>
      </c>
      <c r="D58" s="3" t="s">
        <v>20</v>
      </c>
      <c r="E58" s="3" t="s">
        <v>21</v>
      </c>
      <c r="F58" s="4" t="s">
        <v>22</v>
      </c>
      <c r="G58" s="4" t="s">
        <v>23</v>
      </c>
      <c r="H58" s="4" t="s">
        <v>24</v>
      </c>
      <c r="I58" s="4" t="s">
        <v>25</v>
      </c>
      <c r="J58" s="5" t="s">
        <v>25</v>
      </c>
      <c r="K58" s="5" t="s">
        <v>329</v>
      </c>
      <c r="L58" s="5" t="s">
        <v>330</v>
      </c>
      <c r="M58" s="5"/>
      <c r="N58" s="5" t="s">
        <v>331</v>
      </c>
      <c r="O58" s="5"/>
      <c r="P58" s="4" t="str">
        <f t="shared" si="0"/>
        <v>Outstanding</v>
      </c>
      <c r="Q58" s="13" t="s">
        <v>25</v>
      </c>
    </row>
    <row r="59" spans="1:17" ht="60" customHeight="1" x14ac:dyDescent="0.35">
      <c r="A59" s="11" t="s">
        <v>321</v>
      </c>
      <c r="B59" s="2" t="s">
        <v>332</v>
      </c>
      <c r="C59" s="1" t="s">
        <v>333</v>
      </c>
      <c r="D59" s="3" t="s">
        <v>20</v>
      </c>
      <c r="E59" s="3" t="s">
        <v>21</v>
      </c>
      <c r="F59" s="4" t="s">
        <v>22</v>
      </c>
      <c r="G59" s="4" t="s">
        <v>23</v>
      </c>
      <c r="H59" s="4" t="s">
        <v>24</v>
      </c>
      <c r="I59" s="4" t="s">
        <v>25</v>
      </c>
      <c r="J59" s="5" t="s">
        <v>25</v>
      </c>
      <c r="K59" s="5" t="s">
        <v>334</v>
      </c>
      <c r="L59" s="5" t="s">
        <v>335</v>
      </c>
      <c r="M59" s="5"/>
      <c r="N59" s="5" t="s">
        <v>336</v>
      </c>
      <c r="O59" s="5"/>
      <c r="P59" s="4" t="str">
        <f t="shared" si="0"/>
        <v>Outstanding</v>
      </c>
      <c r="Q59" s="13" t="s">
        <v>25</v>
      </c>
    </row>
    <row r="60" spans="1:17" ht="60" customHeight="1" x14ac:dyDescent="0.35">
      <c r="A60" s="11" t="s">
        <v>337</v>
      </c>
      <c r="B60" s="2" t="s">
        <v>338</v>
      </c>
      <c r="C60" s="1" t="s">
        <v>339</v>
      </c>
      <c r="D60" s="3" t="s">
        <v>20</v>
      </c>
      <c r="E60" s="3" t="s">
        <v>21</v>
      </c>
      <c r="F60" s="4" t="s">
        <v>22</v>
      </c>
      <c r="G60" s="4" t="s">
        <v>23</v>
      </c>
      <c r="H60" s="4" t="s">
        <v>24</v>
      </c>
      <c r="I60" s="4" t="s">
        <v>25</v>
      </c>
      <c r="J60" s="5" t="s">
        <v>25</v>
      </c>
      <c r="K60" s="5" t="s">
        <v>340</v>
      </c>
      <c r="L60" s="5" t="s">
        <v>341</v>
      </c>
      <c r="M60" s="5"/>
      <c r="N60" s="5" t="s">
        <v>342</v>
      </c>
      <c r="O60" s="5"/>
      <c r="P60" s="4" t="str">
        <f t="shared" si="0"/>
        <v>Outstanding</v>
      </c>
      <c r="Q60" s="13" t="s">
        <v>25</v>
      </c>
    </row>
    <row r="61" spans="1:17" ht="60" customHeight="1" x14ac:dyDescent="0.35">
      <c r="A61" s="11" t="s">
        <v>337</v>
      </c>
      <c r="B61" s="2" t="s">
        <v>343</v>
      </c>
      <c r="C61" s="1" t="s">
        <v>344</v>
      </c>
      <c r="D61" s="3" t="s">
        <v>20</v>
      </c>
      <c r="E61" s="3" t="s">
        <v>21</v>
      </c>
      <c r="F61" s="4" t="s">
        <v>22</v>
      </c>
      <c r="G61" s="4" t="s">
        <v>23</v>
      </c>
      <c r="H61" s="4" t="s">
        <v>24</v>
      </c>
      <c r="I61" s="4" t="s">
        <v>25</v>
      </c>
      <c r="J61" s="5" t="s">
        <v>25</v>
      </c>
      <c r="K61" s="5" t="s">
        <v>345</v>
      </c>
      <c r="L61" s="5" t="s">
        <v>346</v>
      </c>
      <c r="M61" s="5"/>
      <c r="N61" s="5" t="s">
        <v>347</v>
      </c>
      <c r="O61" s="5"/>
      <c r="P61" s="4" t="str">
        <f t="shared" si="0"/>
        <v>Outstanding</v>
      </c>
      <c r="Q61" s="13" t="s">
        <v>25</v>
      </c>
    </row>
    <row r="62" spans="1:17" ht="60" customHeight="1" x14ac:dyDescent="0.35">
      <c r="A62" s="11" t="s">
        <v>337</v>
      </c>
      <c r="B62" s="2" t="s">
        <v>348</v>
      </c>
      <c r="C62" s="1" t="s">
        <v>349</v>
      </c>
      <c r="D62" s="3" t="s">
        <v>20</v>
      </c>
      <c r="E62" s="3" t="s">
        <v>21</v>
      </c>
      <c r="F62" s="4" t="s">
        <v>22</v>
      </c>
      <c r="G62" s="4" t="s">
        <v>23</v>
      </c>
      <c r="H62" s="4" t="s">
        <v>24</v>
      </c>
      <c r="I62" s="4" t="s">
        <v>25</v>
      </c>
      <c r="J62" s="5" t="s">
        <v>25</v>
      </c>
      <c r="K62" s="5" t="s">
        <v>350</v>
      </c>
      <c r="L62" s="5" t="s">
        <v>351</v>
      </c>
      <c r="M62" s="5" t="s">
        <v>352</v>
      </c>
      <c r="N62" s="5" t="s">
        <v>353</v>
      </c>
      <c r="O62" s="5"/>
      <c r="P62" s="4" t="str">
        <f t="shared" si="0"/>
        <v>Outstanding</v>
      </c>
      <c r="Q62" s="13" t="s">
        <v>25</v>
      </c>
    </row>
    <row r="63" spans="1:17" ht="60" customHeight="1" x14ac:dyDescent="0.35">
      <c r="A63" s="11" t="s">
        <v>337</v>
      </c>
      <c r="B63" s="2" t="s">
        <v>354</v>
      </c>
      <c r="C63" s="1" t="s">
        <v>355</v>
      </c>
      <c r="D63" s="3" t="s">
        <v>20</v>
      </c>
      <c r="E63" s="3" t="s">
        <v>21</v>
      </c>
      <c r="F63" s="4" t="s">
        <v>22</v>
      </c>
      <c r="G63" s="4" t="s">
        <v>23</v>
      </c>
      <c r="H63" s="4" t="s">
        <v>24</v>
      </c>
      <c r="I63" s="4" t="s">
        <v>25</v>
      </c>
      <c r="J63" s="5" t="s">
        <v>25</v>
      </c>
      <c r="K63" s="5" t="s">
        <v>356</v>
      </c>
      <c r="L63" s="5" t="s">
        <v>357</v>
      </c>
      <c r="M63" s="5"/>
      <c r="N63" s="5" t="s">
        <v>358</v>
      </c>
      <c r="O63" s="5"/>
      <c r="P63" s="4" t="str">
        <f t="shared" si="0"/>
        <v>Outstanding</v>
      </c>
      <c r="Q63" s="13" t="s">
        <v>25</v>
      </c>
    </row>
    <row r="64" spans="1:17" ht="60" customHeight="1" x14ac:dyDescent="0.35">
      <c r="A64" s="11" t="s">
        <v>359</v>
      </c>
      <c r="B64" s="2" t="s">
        <v>360</v>
      </c>
      <c r="C64" s="1" t="s">
        <v>361</v>
      </c>
      <c r="D64" s="3" t="s">
        <v>20</v>
      </c>
      <c r="E64" s="3" t="s">
        <v>21</v>
      </c>
      <c r="F64" s="4" t="s">
        <v>22</v>
      </c>
      <c r="G64" s="4" t="s">
        <v>23</v>
      </c>
      <c r="H64" s="4" t="s">
        <v>24</v>
      </c>
      <c r="I64" s="4" t="s">
        <v>25</v>
      </c>
      <c r="J64" s="5" t="s">
        <v>25</v>
      </c>
      <c r="K64" s="5" t="s">
        <v>362</v>
      </c>
      <c r="L64" s="5" t="s">
        <v>363</v>
      </c>
      <c r="M64" s="5"/>
      <c r="N64" s="5" t="s">
        <v>364</v>
      </c>
      <c r="O64" s="5"/>
      <c r="P64" s="4" t="str">
        <f t="shared" si="0"/>
        <v>Outstanding</v>
      </c>
      <c r="Q64" s="13" t="s">
        <v>25</v>
      </c>
    </row>
    <row r="65" spans="1:17" ht="60" customHeight="1" x14ac:dyDescent="0.35">
      <c r="A65" s="11" t="s">
        <v>365</v>
      </c>
      <c r="B65" s="2" t="s">
        <v>366</v>
      </c>
      <c r="C65" s="1" t="s">
        <v>367</v>
      </c>
      <c r="D65" s="3" t="s">
        <v>368</v>
      </c>
      <c r="E65" s="3" t="s">
        <v>21</v>
      </c>
      <c r="F65" s="4" t="s">
        <v>22</v>
      </c>
      <c r="G65" s="4" t="s">
        <v>23</v>
      </c>
      <c r="H65" s="4" t="s">
        <v>24</v>
      </c>
      <c r="I65" s="4" t="s">
        <v>25</v>
      </c>
      <c r="J65" s="5" t="s">
        <v>25</v>
      </c>
      <c r="K65" s="5" t="s">
        <v>369</v>
      </c>
      <c r="L65" s="5" t="s">
        <v>370</v>
      </c>
      <c r="M65" s="5"/>
      <c r="N65" s="5" t="s">
        <v>371</v>
      </c>
      <c r="O65" s="5"/>
      <c r="P65" s="4" t="str">
        <f t="shared" si="0"/>
        <v>Outstanding</v>
      </c>
      <c r="Q65" s="13" t="s">
        <v>25</v>
      </c>
    </row>
    <row r="66" spans="1:17" ht="60" customHeight="1" x14ac:dyDescent="0.35">
      <c r="A66" s="11" t="s">
        <v>372</v>
      </c>
      <c r="B66" s="2" t="s">
        <v>373</v>
      </c>
      <c r="C66" s="1" t="s">
        <v>374</v>
      </c>
      <c r="D66" s="3" t="s">
        <v>20</v>
      </c>
      <c r="E66" s="3" t="s">
        <v>21</v>
      </c>
      <c r="F66" s="4" t="s">
        <v>22</v>
      </c>
      <c r="G66" s="4" t="s">
        <v>23</v>
      </c>
      <c r="H66" s="4" t="s">
        <v>24</v>
      </c>
      <c r="I66" s="4" t="s">
        <v>25</v>
      </c>
      <c r="J66" s="5" t="s">
        <v>25</v>
      </c>
      <c r="K66" s="5" t="s">
        <v>375</v>
      </c>
      <c r="L66" s="5" t="s">
        <v>376</v>
      </c>
      <c r="M66" s="5"/>
      <c r="N66" s="5" t="s">
        <v>377</v>
      </c>
      <c r="O66" s="5"/>
      <c r="P66" s="4" t="str">
        <f t="shared" si="0"/>
        <v>Outstanding</v>
      </c>
      <c r="Q66" s="13" t="s">
        <v>25</v>
      </c>
    </row>
    <row r="67" spans="1:17" ht="60" customHeight="1" x14ac:dyDescent="0.35">
      <c r="A67" s="11" t="s">
        <v>372</v>
      </c>
      <c r="B67" s="2" t="s">
        <v>378</v>
      </c>
      <c r="C67" s="1" t="s">
        <v>379</v>
      </c>
      <c r="D67" s="3" t="s">
        <v>20</v>
      </c>
      <c r="E67" s="3" t="s">
        <v>21</v>
      </c>
      <c r="F67" s="4" t="s">
        <v>22</v>
      </c>
      <c r="G67" s="4" t="s">
        <v>23</v>
      </c>
      <c r="H67" s="4" t="s">
        <v>24</v>
      </c>
      <c r="I67" s="4" t="s">
        <v>25</v>
      </c>
      <c r="J67" s="5" t="s">
        <v>25</v>
      </c>
      <c r="K67" s="5" t="s">
        <v>380</v>
      </c>
      <c r="L67" s="5" t="s">
        <v>381</v>
      </c>
      <c r="M67" s="5"/>
      <c r="N67" s="5" t="s">
        <v>382</v>
      </c>
      <c r="O67" s="5"/>
      <c r="P67" s="4" t="str">
        <f t="shared" si="0"/>
        <v>Outstanding</v>
      </c>
      <c r="Q67" s="13" t="s">
        <v>25</v>
      </c>
    </row>
    <row r="68" spans="1:17" ht="60" customHeight="1" x14ac:dyDescent="0.35">
      <c r="A68" s="11" t="s">
        <v>372</v>
      </c>
      <c r="B68" s="2" t="s">
        <v>383</v>
      </c>
      <c r="C68" s="1" t="s">
        <v>384</v>
      </c>
      <c r="D68" s="3" t="s">
        <v>20</v>
      </c>
      <c r="E68" s="3" t="s">
        <v>21</v>
      </c>
      <c r="F68" s="4" t="s">
        <v>22</v>
      </c>
      <c r="G68" s="4" t="s">
        <v>23</v>
      </c>
      <c r="H68" s="4" t="s">
        <v>24</v>
      </c>
      <c r="I68" s="4" t="s">
        <v>25</v>
      </c>
      <c r="J68" s="5" t="s">
        <v>25</v>
      </c>
      <c r="K68" s="5" t="s">
        <v>385</v>
      </c>
      <c r="L68" s="5" t="s">
        <v>386</v>
      </c>
      <c r="M68" s="5"/>
      <c r="N68" s="5" t="s">
        <v>387</v>
      </c>
      <c r="O68" s="5"/>
      <c r="P68" s="4" t="str">
        <f t="shared" si="0"/>
        <v>Outstanding</v>
      </c>
      <c r="Q68" s="13" t="s">
        <v>25</v>
      </c>
    </row>
    <row r="69" spans="1:17" ht="60" customHeight="1" x14ac:dyDescent="0.35">
      <c r="A69" s="11" t="s">
        <v>372</v>
      </c>
      <c r="B69" s="2" t="s">
        <v>388</v>
      </c>
      <c r="C69" s="1" t="s">
        <v>389</v>
      </c>
      <c r="D69" s="3" t="s">
        <v>20</v>
      </c>
      <c r="E69" s="3" t="s">
        <v>21</v>
      </c>
      <c r="F69" s="4" t="s">
        <v>22</v>
      </c>
      <c r="G69" s="4" t="s">
        <v>23</v>
      </c>
      <c r="H69" s="4" t="s">
        <v>24</v>
      </c>
      <c r="I69" s="4" t="s">
        <v>25</v>
      </c>
      <c r="J69" s="5" t="s">
        <v>25</v>
      </c>
      <c r="K69" s="5" t="s">
        <v>390</v>
      </c>
      <c r="L69" s="5" t="s">
        <v>391</v>
      </c>
      <c r="M69" s="5"/>
      <c r="N69" s="5" t="s">
        <v>392</v>
      </c>
      <c r="O69" s="5"/>
      <c r="P69" s="4" t="str">
        <f t="shared" si="0"/>
        <v>Outstanding</v>
      </c>
      <c r="Q69" s="13" t="s">
        <v>25</v>
      </c>
    </row>
    <row r="70" spans="1:17" ht="60" customHeight="1" x14ac:dyDescent="0.35">
      <c r="A70" s="11" t="s">
        <v>372</v>
      </c>
      <c r="B70" s="2" t="s">
        <v>393</v>
      </c>
      <c r="C70" s="1" t="s">
        <v>394</v>
      </c>
      <c r="D70" s="3" t="s">
        <v>20</v>
      </c>
      <c r="E70" s="3" t="s">
        <v>21</v>
      </c>
      <c r="F70" s="4" t="s">
        <v>22</v>
      </c>
      <c r="G70" s="4" t="s">
        <v>23</v>
      </c>
      <c r="H70" s="4" t="s">
        <v>24</v>
      </c>
      <c r="I70" s="4" t="s">
        <v>25</v>
      </c>
      <c r="J70" s="5" t="s">
        <v>25</v>
      </c>
      <c r="K70" s="5" t="s">
        <v>395</v>
      </c>
      <c r="L70" s="5" t="s">
        <v>396</v>
      </c>
      <c r="M70" s="5"/>
      <c r="N70" s="5" t="s">
        <v>397</v>
      </c>
      <c r="O70" s="5"/>
      <c r="P70" s="4" t="str">
        <f t="shared" si="0"/>
        <v>Outstanding</v>
      </c>
      <c r="Q70" s="13" t="s">
        <v>25</v>
      </c>
    </row>
    <row r="71" spans="1:17" ht="60" customHeight="1" x14ac:dyDescent="0.35">
      <c r="A71" s="11" t="s">
        <v>372</v>
      </c>
      <c r="B71" s="2" t="s">
        <v>398</v>
      </c>
      <c r="C71" s="1" t="s">
        <v>399</v>
      </c>
      <c r="D71" s="3" t="s">
        <v>20</v>
      </c>
      <c r="E71" s="3" t="s">
        <v>21</v>
      </c>
      <c r="F71" s="4" t="s">
        <v>22</v>
      </c>
      <c r="G71" s="4" t="s">
        <v>23</v>
      </c>
      <c r="H71" s="4" t="s">
        <v>24</v>
      </c>
      <c r="I71" s="4" t="s">
        <v>25</v>
      </c>
      <c r="J71" s="5" t="s">
        <v>25</v>
      </c>
      <c r="K71" s="5" t="s">
        <v>400</v>
      </c>
      <c r="L71" s="5" t="s">
        <v>401</v>
      </c>
      <c r="M71" s="5"/>
      <c r="N71" s="5" t="s">
        <v>402</v>
      </c>
      <c r="O71" s="5"/>
      <c r="P71" s="4" t="str">
        <f t="shared" si="0"/>
        <v>Outstanding</v>
      </c>
      <c r="Q71" s="13" t="s">
        <v>25</v>
      </c>
    </row>
    <row r="72" spans="1:17" ht="60" customHeight="1" x14ac:dyDescent="0.35">
      <c r="A72" s="11" t="s">
        <v>372</v>
      </c>
      <c r="B72" s="2" t="s">
        <v>403</v>
      </c>
      <c r="C72" s="1" t="s">
        <v>404</v>
      </c>
      <c r="D72" s="3" t="s">
        <v>20</v>
      </c>
      <c r="E72" s="3" t="s">
        <v>21</v>
      </c>
      <c r="F72" s="4" t="s">
        <v>22</v>
      </c>
      <c r="G72" s="4" t="s">
        <v>23</v>
      </c>
      <c r="H72" s="4" t="s">
        <v>24</v>
      </c>
      <c r="I72" s="4" t="s">
        <v>25</v>
      </c>
      <c r="J72" s="5" t="s">
        <v>25</v>
      </c>
      <c r="K72" s="5" t="s">
        <v>405</v>
      </c>
      <c r="L72" s="5" t="s">
        <v>406</v>
      </c>
      <c r="M72" s="5"/>
      <c r="N72" s="5" t="s">
        <v>407</v>
      </c>
      <c r="O72" s="5"/>
      <c r="P72" s="4" t="str">
        <f t="shared" si="0"/>
        <v>Outstanding</v>
      </c>
      <c r="Q72" s="13" t="s">
        <v>25</v>
      </c>
    </row>
    <row r="73" spans="1:17" ht="60" customHeight="1" x14ac:dyDescent="0.35">
      <c r="A73" s="11" t="s">
        <v>372</v>
      </c>
      <c r="B73" s="2" t="s">
        <v>408</v>
      </c>
      <c r="C73" s="1" t="s">
        <v>409</v>
      </c>
      <c r="D73" s="3" t="s">
        <v>20</v>
      </c>
      <c r="E73" s="3" t="s">
        <v>21</v>
      </c>
      <c r="F73" s="4" t="s">
        <v>22</v>
      </c>
      <c r="G73" s="4" t="s">
        <v>23</v>
      </c>
      <c r="H73" s="4" t="s">
        <v>24</v>
      </c>
      <c r="I73" s="4" t="s">
        <v>25</v>
      </c>
      <c r="J73" s="5" t="s">
        <v>25</v>
      </c>
      <c r="K73" s="5" t="s">
        <v>410</v>
      </c>
      <c r="L73" s="5" t="s">
        <v>411</v>
      </c>
      <c r="M73" s="5"/>
      <c r="N73" s="5" t="s">
        <v>412</v>
      </c>
      <c r="O73" s="5"/>
      <c r="P73" s="4" t="str">
        <f t="shared" si="0"/>
        <v>Outstanding</v>
      </c>
      <c r="Q73" s="13" t="s">
        <v>25</v>
      </c>
    </row>
    <row r="74" spans="1:17" ht="60" customHeight="1" x14ac:dyDescent="0.35">
      <c r="A74" s="11" t="s">
        <v>372</v>
      </c>
      <c r="B74" s="2" t="s">
        <v>413</v>
      </c>
      <c r="C74" s="1" t="s">
        <v>414</v>
      </c>
      <c r="D74" s="3" t="s">
        <v>20</v>
      </c>
      <c r="E74" s="3" t="s">
        <v>21</v>
      </c>
      <c r="F74" s="4" t="s">
        <v>22</v>
      </c>
      <c r="G74" s="4" t="s">
        <v>23</v>
      </c>
      <c r="H74" s="4" t="s">
        <v>24</v>
      </c>
      <c r="I74" s="4" t="s">
        <v>25</v>
      </c>
      <c r="J74" s="5" t="s">
        <v>25</v>
      </c>
      <c r="K74" s="5" t="s">
        <v>415</v>
      </c>
      <c r="L74" s="5" t="s">
        <v>416</v>
      </c>
      <c r="M74" s="5"/>
      <c r="N74" s="5" t="s">
        <v>417</v>
      </c>
      <c r="O74" s="5"/>
      <c r="P74" s="4" t="str">
        <f t="shared" si="0"/>
        <v>Outstanding</v>
      </c>
      <c r="Q74" s="13" t="s">
        <v>25</v>
      </c>
    </row>
    <row r="75" spans="1:17" ht="60" customHeight="1" x14ac:dyDescent="0.35">
      <c r="A75" s="11" t="s">
        <v>418</v>
      </c>
      <c r="B75" s="2" t="s">
        <v>419</v>
      </c>
      <c r="C75" s="1" t="s">
        <v>420</v>
      </c>
      <c r="D75" s="3" t="s">
        <v>20</v>
      </c>
      <c r="E75" s="3" t="s">
        <v>21</v>
      </c>
      <c r="F75" s="4" t="s">
        <v>22</v>
      </c>
      <c r="G75" s="4" t="s">
        <v>23</v>
      </c>
      <c r="H75" s="4" t="s">
        <v>24</v>
      </c>
      <c r="I75" s="4" t="s">
        <v>25</v>
      </c>
      <c r="J75" s="5" t="s">
        <v>25</v>
      </c>
      <c r="K75" s="5" t="s">
        <v>421</v>
      </c>
      <c r="L75" s="5" t="s">
        <v>422</v>
      </c>
      <c r="M75" s="5"/>
      <c r="N75" s="5" t="s">
        <v>423</v>
      </c>
      <c r="O75" s="5"/>
      <c r="P75" s="4" t="str">
        <f t="shared" si="0"/>
        <v>Outstanding</v>
      </c>
      <c r="Q75" s="13" t="s">
        <v>25</v>
      </c>
    </row>
    <row r="76" spans="1:17" ht="60" customHeight="1" x14ac:dyDescent="0.35">
      <c r="A76" s="11" t="s">
        <v>418</v>
      </c>
      <c r="B76" s="2" t="s">
        <v>424</v>
      </c>
      <c r="C76" s="1" t="s">
        <v>425</v>
      </c>
      <c r="D76" s="3" t="s">
        <v>20</v>
      </c>
      <c r="E76" s="3" t="s">
        <v>21</v>
      </c>
      <c r="F76" s="4" t="s">
        <v>22</v>
      </c>
      <c r="G76" s="4" t="s">
        <v>23</v>
      </c>
      <c r="H76" s="4" t="s">
        <v>24</v>
      </c>
      <c r="I76" s="4" t="s">
        <v>25</v>
      </c>
      <c r="J76" s="5" t="s">
        <v>25</v>
      </c>
      <c r="K76" s="5" t="s">
        <v>426</v>
      </c>
      <c r="L76" s="5" t="s">
        <v>427</v>
      </c>
      <c r="M76" s="5"/>
      <c r="N76" s="5" t="s">
        <v>428</v>
      </c>
      <c r="O76" s="5"/>
      <c r="P76" s="4" t="str">
        <f t="shared" si="0"/>
        <v>Outstanding</v>
      </c>
      <c r="Q76" s="13" t="s">
        <v>25</v>
      </c>
    </row>
    <row r="77" spans="1:17" ht="60" customHeight="1" x14ac:dyDescent="0.35">
      <c r="A77" s="11" t="s">
        <v>418</v>
      </c>
      <c r="B77" s="2" t="s">
        <v>429</v>
      </c>
      <c r="C77" s="1" t="s">
        <v>430</v>
      </c>
      <c r="D77" s="3" t="s">
        <v>20</v>
      </c>
      <c r="E77" s="3" t="s">
        <v>21</v>
      </c>
      <c r="F77" s="4" t="s">
        <v>22</v>
      </c>
      <c r="G77" s="4" t="s">
        <v>23</v>
      </c>
      <c r="H77" s="4" t="s">
        <v>24</v>
      </c>
      <c r="I77" s="4" t="s">
        <v>25</v>
      </c>
      <c r="J77" s="5" t="s">
        <v>25</v>
      </c>
      <c r="K77" s="5" t="s">
        <v>431</v>
      </c>
      <c r="L77" s="5" t="s">
        <v>432</v>
      </c>
      <c r="M77" s="5"/>
      <c r="N77" s="5" t="s">
        <v>433</v>
      </c>
      <c r="O77" s="5" t="s">
        <v>434</v>
      </c>
      <c r="P77" s="4" t="str">
        <f t="shared" si="0"/>
        <v>Outstanding</v>
      </c>
      <c r="Q77" s="13" t="s">
        <v>25</v>
      </c>
    </row>
    <row r="78" spans="1:17" ht="60" customHeight="1" x14ac:dyDescent="0.35">
      <c r="A78" s="11" t="s">
        <v>418</v>
      </c>
      <c r="B78" s="2" t="s">
        <v>435</v>
      </c>
      <c r="C78" s="1" t="s">
        <v>436</v>
      </c>
      <c r="D78" s="3" t="s">
        <v>20</v>
      </c>
      <c r="E78" s="3" t="s">
        <v>21</v>
      </c>
      <c r="F78" s="4" t="s">
        <v>22</v>
      </c>
      <c r="G78" s="4" t="s">
        <v>23</v>
      </c>
      <c r="H78" s="4" t="s">
        <v>24</v>
      </c>
      <c r="I78" s="4" t="s">
        <v>25</v>
      </c>
      <c r="J78" s="5" t="s">
        <v>25</v>
      </c>
      <c r="K78" s="5" t="s">
        <v>437</v>
      </c>
      <c r="L78" s="5" t="s">
        <v>438</v>
      </c>
      <c r="M78" s="5"/>
      <c r="N78" s="5" t="s">
        <v>439</v>
      </c>
      <c r="O78" s="5" t="s">
        <v>440</v>
      </c>
      <c r="P78" s="4" t="str">
        <f t="shared" si="0"/>
        <v>Outstanding</v>
      </c>
      <c r="Q78" s="13" t="s">
        <v>25</v>
      </c>
    </row>
    <row r="79" spans="1:17" ht="60" customHeight="1" x14ac:dyDescent="0.35">
      <c r="A79" s="11" t="s">
        <v>418</v>
      </c>
      <c r="B79" s="2" t="s">
        <v>441</v>
      </c>
      <c r="C79" s="1" t="s">
        <v>442</v>
      </c>
      <c r="D79" s="3" t="s">
        <v>20</v>
      </c>
      <c r="E79" s="3" t="s">
        <v>21</v>
      </c>
      <c r="F79" s="4" t="s">
        <v>22</v>
      </c>
      <c r="G79" s="4" t="s">
        <v>23</v>
      </c>
      <c r="H79" s="4" t="s">
        <v>24</v>
      </c>
      <c r="I79" s="4" t="s">
        <v>25</v>
      </c>
      <c r="J79" s="5" t="s">
        <v>25</v>
      </c>
      <c r="K79" s="5" t="s">
        <v>443</v>
      </c>
      <c r="L79" s="5" t="s">
        <v>444</v>
      </c>
      <c r="M79" s="5"/>
      <c r="N79" s="5" t="s">
        <v>445</v>
      </c>
      <c r="O79" s="5" t="s">
        <v>446</v>
      </c>
      <c r="P79" s="4" t="str">
        <f t="shared" si="0"/>
        <v>Outstanding</v>
      </c>
      <c r="Q79" s="13" t="s">
        <v>25</v>
      </c>
    </row>
    <row r="80" spans="1:17" ht="60" customHeight="1" x14ac:dyDescent="0.35">
      <c r="A80" s="11" t="s">
        <v>418</v>
      </c>
      <c r="B80" s="2" t="s">
        <v>447</v>
      </c>
      <c r="C80" s="1" t="s">
        <v>448</v>
      </c>
      <c r="D80" s="3" t="s">
        <v>20</v>
      </c>
      <c r="E80" s="3" t="s">
        <v>21</v>
      </c>
      <c r="F80" s="4" t="s">
        <v>22</v>
      </c>
      <c r="G80" s="4" t="s">
        <v>23</v>
      </c>
      <c r="H80" s="4" t="s">
        <v>24</v>
      </c>
      <c r="I80" s="4" t="s">
        <v>25</v>
      </c>
      <c r="J80" s="5" t="s">
        <v>25</v>
      </c>
      <c r="K80" s="5" t="s">
        <v>449</v>
      </c>
      <c r="L80" s="5" t="s">
        <v>450</v>
      </c>
      <c r="M80" s="5"/>
      <c r="N80" s="5" t="s">
        <v>451</v>
      </c>
      <c r="O80" s="5"/>
      <c r="P80" s="4" t="str">
        <f t="shared" si="0"/>
        <v>Outstanding</v>
      </c>
      <c r="Q80" s="13" t="s">
        <v>25</v>
      </c>
    </row>
    <row r="81" spans="1:17" ht="60" customHeight="1" x14ac:dyDescent="0.35">
      <c r="A81" s="11" t="s">
        <v>418</v>
      </c>
      <c r="B81" s="2" t="s">
        <v>452</v>
      </c>
      <c r="C81" s="1" t="s">
        <v>453</v>
      </c>
      <c r="D81" s="3" t="s">
        <v>20</v>
      </c>
      <c r="E81" s="3" t="s">
        <v>21</v>
      </c>
      <c r="F81" s="4" t="s">
        <v>22</v>
      </c>
      <c r="G81" s="4" t="s">
        <v>23</v>
      </c>
      <c r="H81" s="4" t="s">
        <v>24</v>
      </c>
      <c r="I81" s="4" t="s">
        <v>25</v>
      </c>
      <c r="J81" s="5" t="s">
        <v>25</v>
      </c>
      <c r="K81" s="5" t="s">
        <v>454</v>
      </c>
      <c r="L81" s="5" t="s">
        <v>455</v>
      </c>
      <c r="M81" s="5"/>
      <c r="N81" s="5" t="s">
        <v>456</v>
      </c>
      <c r="O81" s="5" t="s">
        <v>457</v>
      </c>
      <c r="P81" s="4" t="str">
        <f t="shared" si="0"/>
        <v>Outstanding</v>
      </c>
      <c r="Q81" s="13" t="s">
        <v>25</v>
      </c>
    </row>
    <row r="82" spans="1:17" ht="60" customHeight="1" x14ac:dyDescent="0.35">
      <c r="A82" s="11" t="s">
        <v>418</v>
      </c>
      <c r="B82" s="2" t="s">
        <v>458</v>
      </c>
      <c r="C82" s="1" t="s">
        <v>459</v>
      </c>
      <c r="D82" s="3" t="s">
        <v>20</v>
      </c>
      <c r="E82" s="3" t="s">
        <v>21</v>
      </c>
      <c r="F82" s="4" t="s">
        <v>22</v>
      </c>
      <c r="G82" s="4" t="s">
        <v>23</v>
      </c>
      <c r="H82" s="4" t="s">
        <v>24</v>
      </c>
      <c r="I82" s="4" t="s">
        <v>25</v>
      </c>
      <c r="J82" s="5" t="s">
        <v>25</v>
      </c>
      <c r="K82" s="5" t="s">
        <v>460</v>
      </c>
      <c r="L82" s="5" t="s">
        <v>461</v>
      </c>
      <c r="M82" s="5"/>
      <c r="N82" s="5" t="s">
        <v>462</v>
      </c>
      <c r="O82" s="5" t="s">
        <v>463</v>
      </c>
      <c r="P82" s="4" t="str">
        <f t="shared" si="0"/>
        <v>Outstanding</v>
      </c>
      <c r="Q82" s="13" t="s">
        <v>25</v>
      </c>
    </row>
    <row r="83" spans="1:17" ht="60" customHeight="1" x14ac:dyDescent="0.35">
      <c r="A83" s="11" t="s">
        <v>418</v>
      </c>
      <c r="B83" s="2" t="s">
        <v>464</v>
      </c>
      <c r="C83" s="1" t="s">
        <v>465</v>
      </c>
      <c r="D83" s="3" t="s">
        <v>20</v>
      </c>
      <c r="E83" s="3" t="s">
        <v>21</v>
      </c>
      <c r="F83" s="4" t="s">
        <v>22</v>
      </c>
      <c r="G83" s="4" t="s">
        <v>23</v>
      </c>
      <c r="H83" s="4" t="s">
        <v>24</v>
      </c>
      <c r="I83" s="4" t="s">
        <v>25</v>
      </c>
      <c r="J83" s="5" t="s">
        <v>25</v>
      </c>
      <c r="K83" s="5" t="s">
        <v>466</v>
      </c>
      <c r="L83" s="5" t="s">
        <v>467</v>
      </c>
      <c r="M83" s="5"/>
      <c r="N83" s="5" t="s">
        <v>468</v>
      </c>
      <c r="O83" s="5" t="s">
        <v>469</v>
      </c>
      <c r="P83" s="4" t="str">
        <f t="shared" si="0"/>
        <v>Outstanding</v>
      </c>
      <c r="Q83" s="13" t="s">
        <v>25</v>
      </c>
    </row>
    <row r="84" spans="1:17" ht="60" customHeight="1" x14ac:dyDescent="0.35">
      <c r="A84" s="11" t="s">
        <v>418</v>
      </c>
      <c r="B84" s="2" t="s">
        <v>470</v>
      </c>
      <c r="C84" s="1" t="s">
        <v>471</v>
      </c>
      <c r="D84" s="3" t="s">
        <v>20</v>
      </c>
      <c r="E84" s="3" t="s">
        <v>21</v>
      </c>
      <c r="F84" s="4" t="s">
        <v>22</v>
      </c>
      <c r="G84" s="4" t="s">
        <v>23</v>
      </c>
      <c r="H84" s="4" t="s">
        <v>24</v>
      </c>
      <c r="I84" s="4" t="s">
        <v>25</v>
      </c>
      <c r="J84" s="5" t="s">
        <v>25</v>
      </c>
      <c r="K84" s="5" t="s">
        <v>472</v>
      </c>
      <c r="L84" s="5" t="s">
        <v>473</v>
      </c>
      <c r="M84" s="5"/>
      <c r="N84" s="5" t="s">
        <v>474</v>
      </c>
      <c r="O84" s="5" t="s">
        <v>475</v>
      </c>
      <c r="P84" s="4" t="str">
        <f t="shared" si="0"/>
        <v>Outstanding</v>
      </c>
      <c r="Q84" s="13" t="s">
        <v>25</v>
      </c>
    </row>
    <row r="85" spans="1:17" ht="60" customHeight="1" x14ac:dyDescent="0.35">
      <c r="A85" s="11" t="s">
        <v>418</v>
      </c>
      <c r="B85" s="2" t="s">
        <v>476</v>
      </c>
      <c r="C85" s="1" t="s">
        <v>477</v>
      </c>
      <c r="D85" s="3" t="s">
        <v>20</v>
      </c>
      <c r="E85" s="3" t="s">
        <v>21</v>
      </c>
      <c r="F85" s="4" t="s">
        <v>22</v>
      </c>
      <c r="G85" s="4" t="s">
        <v>23</v>
      </c>
      <c r="H85" s="4" t="s">
        <v>24</v>
      </c>
      <c r="I85" s="4" t="s">
        <v>25</v>
      </c>
      <c r="J85" s="5" t="s">
        <v>25</v>
      </c>
      <c r="K85" s="5" t="s">
        <v>478</v>
      </c>
      <c r="L85" s="5" t="s">
        <v>479</v>
      </c>
      <c r="M85" s="5"/>
      <c r="N85" s="5" t="s">
        <v>480</v>
      </c>
      <c r="O85" s="5" t="s">
        <v>481</v>
      </c>
      <c r="P85" s="4" t="str">
        <f t="shared" si="0"/>
        <v>Outstanding</v>
      </c>
      <c r="Q85" s="13" t="s">
        <v>25</v>
      </c>
    </row>
    <row r="86" spans="1:17" ht="60" customHeight="1" x14ac:dyDescent="0.35">
      <c r="A86" s="11" t="s">
        <v>418</v>
      </c>
      <c r="B86" s="2" t="s">
        <v>482</v>
      </c>
      <c r="C86" s="1" t="s">
        <v>483</v>
      </c>
      <c r="D86" s="3" t="s">
        <v>20</v>
      </c>
      <c r="E86" s="3" t="s">
        <v>21</v>
      </c>
      <c r="F86" s="4" t="s">
        <v>22</v>
      </c>
      <c r="G86" s="4" t="s">
        <v>23</v>
      </c>
      <c r="H86" s="4" t="s">
        <v>24</v>
      </c>
      <c r="I86" s="4" t="s">
        <v>25</v>
      </c>
      <c r="J86" s="5" t="s">
        <v>25</v>
      </c>
      <c r="K86" s="5" t="s">
        <v>484</v>
      </c>
      <c r="L86" s="5" t="s">
        <v>485</v>
      </c>
      <c r="M86" s="5"/>
      <c r="N86" s="5" t="s">
        <v>486</v>
      </c>
      <c r="O86" s="5" t="s">
        <v>487</v>
      </c>
      <c r="P86" s="4" t="str">
        <f t="shared" si="0"/>
        <v>Outstanding</v>
      </c>
      <c r="Q86" s="13" t="s">
        <v>25</v>
      </c>
    </row>
    <row r="87" spans="1:17" ht="60" customHeight="1" x14ac:dyDescent="0.35">
      <c r="A87" s="11" t="s">
        <v>418</v>
      </c>
      <c r="B87" s="2" t="s">
        <v>488</v>
      </c>
      <c r="C87" s="1" t="s">
        <v>489</v>
      </c>
      <c r="D87" s="3" t="s">
        <v>20</v>
      </c>
      <c r="E87" s="3" t="s">
        <v>21</v>
      </c>
      <c r="F87" s="4" t="s">
        <v>22</v>
      </c>
      <c r="G87" s="4" t="s">
        <v>23</v>
      </c>
      <c r="H87" s="4" t="s">
        <v>24</v>
      </c>
      <c r="I87" s="4" t="s">
        <v>25</v>
      </c>
      <c r="J87" s="5" t="s">
        <v>25</v>
      </c>
      <c r="K87" s="5" t="s">
        <v>490</v>
      </c>
      <c r="L87" s="5" t="s">
        <v>491</v>
      </c>
      <c r="M87" s="5"/>
      <c r="N87" s="5" t="s">
        <v>492</v>
      </c>
      <c r="O87" s="5" t="s">
        <v>493</v>
      </c>
      <c r="P87" s="4" t="str">
        <f t="shared" si="0"/>
        <v>Outstanding</v>
      </c>
      <c r="Q87" s="13" t="s">
        <v>25</v>
      </c>
    </row>
    <row r="88" spans="1:17" ht="60" customHeight="1" x14ac:dyDescent="0.35">
      <c r="A88" s="11" t="s">
        <v>418</v>
      </c>
      <c r="B88" s="2" t="s">
        <v>494</v>
      </c>
      <c r="C88" s="1" t="s">
        <v>495</v>
      </c>
      <c r="D88" s="3" t="s">
        <v>20</v>
      </c>
      <c r="E88" s="3" t="s">
        <v>21</v>
      </c>
      <c r="F88" s="4" t="s">
        <v>22</v>
      </c>
      <c r="G88" s="4" t="s">
        <v>23</v>
      </c>
      <c r="H88" s="4" t="s">
        <v>24</v>
      </c>
      <c r="I88" s="4" t="s">
        <v>25</v>
      </c>
      <c r="J88" s="5" t="s">
        <v>25</v>
      </c>
      <c r="K88" s="5" t="s">
        <v>496</v>
      </c>
      <c r="L88" s="5" t="s">
        <v>497</v>
      </c>
      <c r="M88" s="5"/>
      <c r="N88" s="5" t="s">
        <v>498</v>
      </c>
      <c r="O88" s="5" t="s">
        <v>499</v>
      </c>
      <c r="P88" s="4" t="str">
        <f t="shared" si="0"/>
        <v>Outstanding</v>
      </c>
      <c r="Q88" s="13" t="s">
        <v>25</v>
      </c>
    </row>
    <row r="89" spans="1:17" ht="60" customHeight="1" x14ac:dyDescent="0.35">
      <c r="A89" s="11" t="s">
        <v>418</v>
      </c>
      <c r="B89" s="2" t="s">
        <v>500</v>
      </c>
      <c r="C89" s="1" t="s">
        <v>501</v>
      </c>
      <c r="D89" s="3" t="s">
        <v>20</v>
      </c>
      <c r="E89" s="3" t="s">
        <v>21</v>
      </c>
      <c r="F89" s="4" t="s">
        <v>22</v>
      </c>
      <c r="G89" s="4" t="s">
        <v>23</v>
      </c>
      <c r="H89" s="4" t="s">
        <v>24</v>
      </c>
      <c r="I89" s="4" t="s">
        <v>25</v>
      </c>
      <c r="J89" s="5" t="s">
        <v>25</v>
      </c>
      <c r="K89" s="5" t="s">
        <v>502</v>
      </c>
      <c r="L89" s="5" t="s">
        <v>503</v>
      </c>
      <c r="M89" s="5"/>
      <c r="N89" s="5" t="s">
        <v>504</v>
      </c>
      <c r="O89" s="5"/>
      <c r="P89" s="4" t="str">
        <f t="shared" si="0"/>
        <v>Outstanding</v>
      </c>
      <c r="Q89" s="13" t="s">
        <v>25</v>
      </c>
    </row>
    <row r="90" spans="1:17" ht="60" customHeight="1" x14ac:dyDescent="0.35">
      <c r="A90" s="11" t="s">
        <v>418</v>
      </c>
      <c r="B90" s="2" t="s">
        <v>505</v>
      </c>
      <c r="C90" s="1" t="s">
        <v>506</v>
      </c>
      <c r="D90" s="3" t="s">
        <v>20</v>
      </c>
      <c r="E90" s="3" t="s">
        <v>21</v>
      </c>
      <c r="F90" s="4" t="s">
        <v>22</v>
      </c>
      <c r="G90" s="4" t="s">
        <v>23</v>
      </c>
      <c r="H90" s="4" t="s">
        <v>24</v>
      </c>
      <c r="I90" s="4" t="s">
        <v>25</v>
      </c>
      <c r="J90" s="5" t="s">
        <v>25</v>
      </c>
      <c r="K90" s="5" t="s">
        <v>507</v>
      </c>
      <c r="L90" s="5" t="s">
        <v>508</v>
      </c>
      <c r="M90" s="5"/>
      <c r="N90" s="5" t="s">
        <v>509</v>
      </c>
      <c r="O90" s="5" t="s">
        <v>510</v>
      </c>
      <c r="P90" s="4" t="str">
        <f t="shared" si="0"/>
        <v>Outstanding</v>
      </c>
      <c r="Q90" s="13" t="s">
        <v>25</v>
      </c>
    </row>
    <row r="91" spans="1:17" ht="60" customHeight="1" x14ac:dyDescent="0.35">
      <c r="A91" s="11" t="s">
        <v>418</v>
      </c>
      <c r="B91" s="2" t="s">
        <v>511</v>
      </c>
      <c r="C91" s="1" t="s">
        <v>512</v>
      </c>
      <c r="D91" s="3" t="s">
        <v>20</v>
      </c>
      <c r="E91" s="3" t="s">
        <v>21</v>
      </c>
      <c r="F91" s="4" t="s">
        <v>22</v>
      </c>
      <c r="G91" s="4" t="s">
        <v>23</v>
      </c>
      <c r="H91" s="4" t="s">
        <v>24</v>
      </c>
      <c r="I91" s="4" t="s">
        <v>25</v>
      </c>
      <c r="J91" s="5" t="s">
        <v>25</v>
      </c>
      <c r="K91" s="5" t="s">
        <v>513</v>
      </c>
      <c r="L91" s="5" t="s">
        <v>514</v>
      </c>
      <c r="M91" s="5"/>
      <c r="N91" s="5" t="s">
        <v>515</v>
      </c>
      <c r="O91" s="5" t="s">
        <v>516</v>
      </c>
      <c r="P91" s="4" t="str">
        <f t="shared" si="0"/>
        <v>Outstanding</v>
      </c>
      <c r="Q91" s="13" t="s">
        <v>25</v>
      </c>
    </row>
    <row r="92" spans="1:17" ht="60" customHeight="1" x14ac:dyDescent="0.35">
      <c r="A92" s="11" t="s">
        <v>418</v>
      </c>
      <c r="B92" s="2" t="s">
        <v>517</v>
      </c>
      <c r="C92" s="1" t="s">
        <v>518</v>
      </c>
      <c r="D92" s="3" t="s">
        <v>20</v>
      </c>
      <c r="E92" s="3" t="s">
        <v>21</v>
      </c>
      <c r="F92" s="4" t="s">
        <v>22</v>
      </c>
      <c r="G92" s="4" t="s">
        <v>23</v>
      </c>
      <c r="H92" s="4" t="s">
        <v>24</v>
      </c>
      <c r="I92" s="4" t="s">
        <v>25</v>
      </c>
      <c r="J92" s="5" t="s">
        <v>25</v>
      </c>
      <c r="K92" s="5" t="s">
        <v>519</v>
      </c>
      <c r="L92" s="5" t="s">
        <v>520</v>
      </c>
      <c r="M92" s="5"/>
      <c r="N92" s="5" t="s">
        <v>521</v>
      </c>
      <c r="O92" s="5" t="s">
        <v>522</v>
      </c>
      <c r="P92" s="4" t="str">
        <f t="shared" si="0"/>
        <v>Outstanding</v>
      </c>
      <c r="Q92" s="13" t="s">
        <v>25</v>
      </c>
    </row>
    <row r="93" spans="1:17" ht="60" customHeight="1" x14ac:dyDescent="0.35">
      <c r="A93" s="11" t="s">
        <v>418</v>
      </c>
      <c r="B93" s="2" t="s">
        <v>523</v>
      </c>
      <c r="C93" s="1" t="s">
        <v>524</v>
      </c>
      <c r="D93" s="3" t="s">
        <v>20</v>
      </c>
      <c r="E93" s="3" t="s">
        <v>21</v>
      </c>
      <c r="F93" s="4" t="s">
        <v>22</v>
      </c>
      <c r="G93" s="4" t="s">
        <v>23</v>
      </c>
      <c r="H93" s="4" t="s">
        <v>24</v>
      </c>
      <c r="I93" s="4" t="s">
        <v>25</v>
      </c>
      <c r="J93" s="5" t="s">
        <v>25</v>
      </c>
      <c r="K93" s="5" t="s">
        <v>525</v>
      </c>
      <c r="L93" s="5" t="s">
        <v>526</v>
      </c>
      <c r="M93" s="5"/>
      <c r="N93" s="5" t="s">
        <v>527</v>
      </c>
      <c r="O93" s="5" t="s">
        <v>528</v>
      </c>
      <c r="P93" s="4" t="str">
        <f t="shared" si="0"/>
        <v>Outstanding</v>
      </c>
      <c r="Q93" s="13" t="s">
        <v>25</v>
      </c>
    </row>
    <row r="94" spans="1:17" ht="60" customHeight="1" x14ac:dyDescent="0.35">
      <c r="A94" s="11" t="s">
        <v>418</v>
      </c>
      <c r="B94" s="2" t="s">
        <v>529</v>
      </c>
      <c r="C94" s="1" t="s">
        <v>530</v>
      </c>
      <c r="D94" s="3" t="s">
        <v>20</v>
      </c>
      <c r="E94" s="3" t="s">
        <v>21</v>
      </c>
      <c r="F94" s="4" t="s">
        <v>22</v>
      </c>
      <c r="G94" s="4" t="s">
        <v>23</v>
      </c>
      <c r="H94" s="4" t="s">
        <v>24</v>
      </c>
      <c r="I94" s="4" t="s">
        <v>25</v>
      </c>
      <c r="J94" s="5" t="s">
        <v>25</v>
      </c>
      <c r="K94" s="5" t="s">
        <v>531</v>
      </c>
      <c r="L94" s="5" t="s">
        <v>532</v>
      </c>
      <c r="M94" s="5"/>
      <c r="N94" s="5" t="s">
        <v>533</v>
      </c>
      <c r="O94" s="5" t="s">
        <v>534</v>
      </c>
      <c r="P94" s="4" t="str">
        <f t="shared" si="0"/>
        <v>Outstanding</v>
      </c>
      <c r="Q94" s="13" t="s">
        <v>25</v>
      </c>
    </row>
    <row r="95" spans="1:17" ht="60" customHeight="1" x14ac:dyDescent="0.35">
      <c r="A95" s="11" t="s">
        <v>535</v>
      </c>
      <c r="B95" s="2" t="s">
        <v>536</v>
      </c>
      <c r="C95" s="1" t="s">
        <v>537</v>
      </c>
      <c r="D95" s="3" t="s">
        <v>20</v>
      </c>
      <c r="E95" s="3" t="s">
        <v>21</v>
      </c>
      <c r="F95" s="4" t="s">
        <v>22</v>
      </c>
      <c r="G95" s="4" t="s">
        <v>23</v>
      </c>
      <c r="H95" s="4" t="s">
        <v>24</v>
      </c>
      <c r="I95" s="4" t="s">
        <v>25</v>
      </c>
      <c r="J95" s="5" t="s">
        <v>25</v>
      </c>
      <c r="K95" s="5" t="s">
        <v>538</v>
      </c>
      <c r="L95" s="5" t="s">
        <v>539</v>
      </c>
      <c r="M95" s="5"/>
      <c r="N95" s="5" t="s">
        <v>540</v>
      </c>
      <c r="O95" s="5"/>
      <c r="P95" s="4" t="str">
        <f t="shared" si="0"/>
        <v>Outstanding</v>
      </c>
      <c r="Q95" s="13" t="s">
        <v>25</v>
      </c>
    </row>
    <row r="96" spans="1:17" ht="60" customHeight="1" x14ac:dyDescent="0.35">
      <c r="A96" s="11" t="s">
        <v>535</v>
      </c>
      <c r="B96" s="2" t="s">
        <v>541</v>
      </c>
      <c r="C96" s="1" t="s">
        <v>542</v>
      </c>
      <c r="D96" s="3" t="s">
        <v>20</v>
      </c>
      <c r="E96" s="3" t="s">
        <v>21</v>
      </c>
      <c r="F96" s="4" t="s">
        <v>22</v>
      </c>
      <c r="G96" s="4" t="s">
        <v>23</v>
      </c>
      <c r="H96" s="4" t="s">
        <v>24</v>
      </c>
      <c r="I96" s="4" t="s">
        <v>25</v>
      </c>
      <c r="J96" s="5" t="s">
        <v>25</v>
      </c>
      <c r="K96" s="5" t="s">
        <v>543</v>
      </c>
      <c r="L96" s="5" t="s">
        <v>544</v>
      </c>
      <c r="M96" s="5"/>
      <c r="N96" s="5" t="s">
        <v>545</v>
      </c>
      <c r="O96" s="5"/>
      <c r="P96" s="4" t="str">
        <f t="shared" si="0"/>
        <v>Outstanding</v>
      </c>
      <c r="Q96" s="13" t="s">
        <v>25</v>
      </c>
    </row>
    <row r="97" spans="1:17" ht="60" customHeight="1" x14ac:dyDescent="0.35">
      <c r="A97" s="11" t="s">
        <v>535</v>
      </c>
      <c r="B97" s="2" t="s">
        <v>546</v>
      </c>
      <c r="C97" s="1" t="s">
        <v>547</v>
      </c>
      <c r="D97" s="3" t="s">
        <v>20</v>
      </c>
      <c r="E97" s="3" t="s">
        <v>21</v>
      </c>
      <c r="F97" s="4" t="s">
        <v>22</v>
      </c>
      <c r="G97" s="4" t="s">
        <v>23</v>
      </c>
      <c r="H97" s="4" t="s">
        <v>24</v>
      </c>
      <c r="I97" s="4" t="s">
        <v>25</v>
      </c>
      <c r="J97" s="5" t="s">
        <v>25</v>
      </c>
      <c r="K97" s="5" t="s">
        <v>548</v>
      </c>
      <c r="L97" s="5" t="s">
        <v>549</v>
      </c>
      <c r="M97" s="5"/>
      <c r="N97" s="5" t="s">
        <v>550</v>
      </c>
      <c r="O97" s="5"/>
      <c r="P97" s="4" t="str">
        <f t="shared" si="0"/>
        <v>Outstanding</v>
      </c>
      <c r="Q97" s="13" t="s">
        <v>25</v>
      </c>
    </row>
    <row r="98" spans="1:17" ht="60" customHeight="1" x14ac:dyDescent="0.35">
      <c r="A98" s="11" t="s">
        <v>551</v>
      </c>
      <c r="B98" s="2" t="s">
        <v>552</v>
      </c>
      <c r="C98" s="1" t="s">
        <v>553</v>
      </c>
      <c r="D98" s="3" t="s">
        <v>20</v>
      </c>
      <c r="E98" s="3" t="s">
        <v>21</v>
      </c>
      <c r="F98" s="4" t="s">
        <v>22</v>
      </c>
      <c r="G98" s="4" t="s">
        <v>23</v>
      </c>
      <c r="H98" s="4" t="s">
        <v>24</v>
      </c>
      <c r="I98" s="4" t="s">
        <v>25</v>
      </c>
      <c r="J98" s="5" t="s">
        <v>25</v>
      </c>
      <c r="K98" s="5" t="s">
        <v>554</v>
      </c>
      <c r="L98" s="5" t="s">
        <v>555</v>
      </c>
      <c r="M98" s="5"/>
      <c r="N98" s="5" t="s">
        <v>556</v>
      </c>
      <c r="O98" s="5"/>
      <c r="P98" s="4" t="str">
        <f t="shared" si="0"/>
        <v>Outstanding</v>
      </c>
      <c r="Q98" s="13" t="s">
        <v>25</v>
      </c>
    </row>
    <row r="99" spans="1:17" ht="60" customHeight="1" x14ac:dyDescent="0.35">
      <c r="A99" s="11" t="s">
        <v>551</v>
      </c>
      <c r="B99" s="2" t="s">
        <v>557</v>
      </c>
      <c r="C99" s="1" t="s">
        <v>558</v>
      </c>
      <c r="D99" s="3" t="s">
        <v>20</v>
      </c>
      <c r="E99" s="3" t="s">
        <v>21</v>
      </c>
      <c r="F99" s="4" t="s">
        <v>22</v>
      </c>
      <c r="G99" s="4" t="s">
        <v>23</v>
      </c>
      <c r="H99" s="4" t="s">
        <v>24</v>
      </c>
      <c r="I99" s="4" t="s">
        <v>25</v>
      </c>
      <c r="J99" s="5" t="s">
        <v>25</v>
      </c>
      <c r="K99" s="5" t="s">
        <v>559</v>
      </c>
      <c r="L99" s="5" t="s">
        <v>560</v>
      </c>
      <c r="M99" s="5"/>
      <c r="N99" s="5" t="s">
        <v>561</v>
      </c>
      <c r="O99" s="5"/>
      <c r="P99" s="4" t="str">
        <f t="shared" si="0"/>
        <v>Outstanding</v>
      </c>
      <c r="Q99" s="13" t="s">
        <v>25</v>
      </c>
    </row>
    <row r="100" spans="1:17" ht="60" customHeight="1" x14ac:dyDescent="0.35">
      <c r="A100" s="11" t="s">
        <v>551</v>
      </c>
      <c r="B100" s="2" t="s">
        <v>562</v>
      </c>
      <c r="C100" s="1" t="s">
        <v>563</v>
      </c>
      <c r="D100" s="3" t="s">
        <v>20</v>
      </c>
      <c r="E100" s="3" t="s">
        <v>21</v>
      </c>
      <c r="F100" s="4" t="s">
        <v>22</v>
      </c>
      <c r="G100" s="4" t="s">
        <v>23</v>
      </c>
      <c r="H100" s="4" t="s">
        <v>24</v>
      </c>
      <c r="I100" s="4" t="s">
        <v>25</v>
      </c>
      <c r="J100" s="5" t="s">
        <v>25</v>
      </c>
      <c r="K100" s="5" t="s">
        <v>564</v>
      </c>
      <c r="L100" s="5" t="s">
        <v>565</v>
      </c>
      <c r="M100" s="5"/>
      <c r="N100" s="5" t="s">
        <v>566</v>
      </c>
      <c r="O100" s="5" t="s">
        <v>567</v>
      </c>
      <c r="P100" s="4" t="str">
        <f t="shared" si="0"/>
        <v>Outstanding</v>
      </c>
      <c r="Q100" s="13" t="s">
        <v>25</v>
      </c>
    </row>
    <row r="101" spans="1:17" ht="60" customHeight="1" x14ac:dyDescent="0.35">
      <c r="A101" s="11" t="s">
        <v>551</v>
      </c>
      <c r="B101" s="2" t="s">
        <v>568</v>
      </c>
      <c r="C101" s="1" t="s">
        <v>569</v>
      </c>
      <c r="D101" s="3" t="s">
        <v>20</v>
      </c>
      <c r="E101" s="3" t="s">
        <v>21</v>
      </c>
      <c r="F101" s="4" t="s">
        <v>22</v>
      </c>
      <c r="G101" s="4" t="s">
        <v>23</v>
      </c>
      <c r="H101" s="4" t="s">
        <v>24</v>
      </c>
      <c r="I101" s="4" t="s">
        <v>25</v>
      </c>
      <c r="J101" s="5" t="s">
        <v>25</v>
      </c>
      <c r="K101" s="5" t="s">
        <v>570</v>
      </c>
      <c r="L101" s="5" t="s">
        <v>571</v>
      </c>
      <c r="M101" s="5"/>
      <c r="N101" s="5" t="s">
        <v>572</v>
      </c>
      <c r="O101" s="5"/>
      <c r="P101" s="4" t="str">
        <f t="shared" si="0"/>
        <v>Outstanding</v>
      </c>
      <c r="Q101" s="13" t="s">
        <v>25</v>
      </c>
    </row>
    <row r="102" spans="1:17" ht="60" customHeight="1" x14ac:dyDescent="0.35">
      <c r="A102" s="11" t="s">
        <v>573</v>
      </c>
      <c r="B102" s="2" t="s">
        <v>574</v>
      </c>
      <c r="C102" s="1" t="s">
        <v>575</v>
      </c>
      <c r="D102" s="3" t="s">
        <v>20</v>
      </c>
      <c r="E102" s="3" t="s">
        <v>21</v>
      </c>
      <c r="F102" s="4" t="s">
        <v>22</v>
      </c>
      <c r="G102" s="4" t="s">
        <v>23</v>
      </c>
      <c r="H102" s="4" t="s">
        <v>24</v>
      </c>
      <c r="I102" s="4" t="s">
        <v>25</v>
      </c>
      <c r="J102" s="5" t="s">
        <v>25</v>
      </c>
      <c r="K102" s="5" t="s">
        <v>576</v>
      </c>
      <c r="L102" s="5" t="s">
        <v>577</v>
      </c>
      <c r="M102" s="5"/>
      <c r="N102" s="5" t="s">
        <v>578</v>
      </c>
      <c r="O102" s="5"/>
      <c r="P102" s="4" t="str">
        <f t="shared" si="0"/>
        <v>Outstanding</v>
      </c>
      <c r="Q102" s="13" t="s">
        <v>25</v>
      </c>
    </row>
    <row r="103" spans="1:17" ht="60" customHeight="1" x14ac:dyDescent="0.35">
      <c r="A103" s="11" t="s">
        <v>573</v>
      </c>
      <c r="B103" s="2" t="s">
        <v>579</v>
      </c>
      <c r="C103" s="1" t="s">
        <v>580</v>
      </c>
      <c r="D103" s="3" t="s">
        <v>20</v>
      </c>
      <c r="E103" s="3" t="s">
        <v>21</v>
      </c>
      <c r="F103" s="4" t="s">
        <v>22</v>
      </c>
      <c r="G103" s="4" t="s">
        <v>23</v>
      </c>
      <c r="H103" s="4" t="s">
        <v>24</v>
      </c>
      <c r="I103" s="4" t="s">
        <v>25</v>
      </c>
      <c r="J103" s="5" t="s">
        <v>25</v>
      </c>
      <c r="K103" s="5" t="s">
        <v>581</v>
      </c>
      <c r="L103" s="5" t="s">
        <v>582</v>
      </c>
      <c r="M103" s="5"/>
      <c r="N103" s="5" t="s">
        <v>583</v>
      </c>
      <c r="O103" s="5" t="s">
        <v>584</v>
      </c>
      <c r="P103" s="4" t="str">
        <f t="shared" si="0"/>
        <v>Outstanding</v>
      </c>
      <c r="Q103" s="13" t="s">
        <v>25</v>
      </c>
    </row>
    <row r="104" spans="1:17" ht="60" customHeight="1" x14ac:dyDescent="0.35">
      <c r="A104" s="11" t="s">
        <v>573</v>
      </c>
      <c r="B104" s="2" t="s">
        <v>585</v>
      </c>
      <c r="C104" s="1" t="s">
        <v>586</v>
      </c>
      <c r="D104" s="3" t="s">
        <v>20</v>
      </c>
      <c r="E104" s="3" t="s">
        <v>21</v>
      </c>
      <c r="F104" s="4" t="s">
        <v>22</v>
      </c>
      <c r="G104" s="4" t="s">
        <v>23</v>
      </c>
      <c r="H104" s="4" t="s">
        <v>24</v>
      </c>
      <c r="I104" s="4" t="s">
        <v>25</v>
      </c>
      <c r="J104" s="5" t="s">
        <v>25</v>
      </c>
      <c r="K104" s="5" t="s">
        <v>587</v>
      </c>
      <c r="L104" s="5" t="s">
        <v>588</v>
      </c>
      <c r="M104" s="5"/>
      <c r="N104" s="5" t="s">
        <v>589</v>
      </c>
      <c r="O104" s="5"/>
      <c r="P104" s="4" t="str">
        <f t="shared" si="0"/>
        <v>Outstanding</v>
      </c>
      <c r="Q104" s="13" t="s">
        <v>25</v>
      </c>
    </row>
    <row r="105" spans="1:17" ht="60" customHeight="1" x14ac:dyDescent="0.35">
      <c r="A105" s="11" t="s">
        <v>573</v>
      </c>
      <c r="B105" s="2" t="s">
        <v>590</v>
      </c>
      <c r="C105" s="1" t="s">
        <v>591</v>
      </c>
      <c r="D105" s="3" t="s">
        <v>20</v>
      </c>
      <c r="E105" s="3" t="s">
        <v>21</v>
      </c>
      <c r="F105" s="4" t="s">
        <v>22</v>
      </c>
      <c r="G105" s="4" t="s">
        <v>23</v>
      </c>
      <c r="H105" s="4" t="s">
        <v>24</v>
      </c>
      <c r="I105" s="4" t="s">
        <v>25</v>
      </c>
      <c r="J105" s="5" t="s">
        <v>25</v>
      </c>
      <c r="K105" s="5" t="s">
        <v>592</v>
      </c>
      <c r="L105" s="5" t="s">
        <v>593</v>
      </c>
      <c r="M105" s="5"/>
      <c r="N105" s="5" t="s">
        <v>594</v>
      </c>
      <c r="O105" s="5" t="s">
        <v>595</v>
      </c>
      <c r="P105" s="4" t="str">
        <f t="shared" si="0"/>
        <v>Outstanding</v>
      </c>
      <c r="Q105" s="13" t="s">
        <v>25</v>
      </c>
    </row>
    <row r="106" spans="1:17" ht="60" customHeight="1" x14ac:dyDescent="0.35">
      <c r="A106" s="11" t="s">
        <v>573</v>
      </c>
      <c r="B106" s="2" t="s">
        <v>596</v>
      </c>
      <c r="C106" s="1" t="s">
        <v>597</v>
      </c>
      <c r="D106" s="3" t="s">
        <v>20</v>
      </c>
      <c r="E106" s="3" t="s">
        <v>21</v>
      </c>
      <c r="F106" s="4" t="s">
        <v>22</v>
      </c>
      <c r="G106" s="4" t="s">
        <v>23</v>
      </c>
      <c r="H106" s="4" t="s">
        <v>24</v>
      </c>
      <c r="I106" s="4" t="s">
        <v>25</v>
      </c>
      <c r="J106" s="5" t="s">
        <v>25</v>
      </c>
      <c r="K106" s="5" t="s">
        <v>598</v>
      </c>
      <c r="L106" s="5" t="s">
        <v>599</v>
      </c>
      <c r="M106" s="5"/>
      <c r="N106" s="5" t="s">
        <v>600</v>
      </c>
      <c r="O106" s="5"/>
      <c r="P106" s="4" t="str">
        <f t="shared" si="0"/>
        <v>Outstanding</v>
      </c>
      <c r="Q106" s="13" t="s">
        <v>25</v>
      </c>
    </row>
    <row r="107" spans="1:17" ht="60" customHeight="1" x14ac:dyDescent="0.35">
      <c r="A107" s="11" t="s">
        <v>601</v>
      </c>
      <c r="B107" s="2" t="s">
        <v>602</v>
      </c>
      <c r="C107" s="1" t="s">
        <v>603</v>
      </c>
      <c r="D107" s="3" t="s">
        <v>20</v>
      </c>
      <c r="E107" s="3" t="s">
        <v>21</v>
      </c>
      <c r="F107" s="4" t="s">
        <v>22</v>
      </c>
      <c r="G107" s="4" t="s">
        <v>23</v>
      </c>
      <c r="H107" s="4" t="s">
        <v>24</v>
      </c>
      <c r="I107" s="4" t="s">
        <v>25</v>
      </c>
      <c r="J107" s="5" t="s">
        <v>25</v>
      </c>
      <c r="K107" s="5" t="s">
        <v>604</v>
      </c>
      <c r="L107" s="5" t="s">
        <v>605</v>
      </c>
      <c r="M107" s="5"/>
      <c r="N107" s="5" t="s">
        <v>606</v>
      </c>
      <c r="O107" s="5"/>
      <c r="P107" s="4" t="str">
        <f t="shared" si="0"/>
        <v>Outstanding</v>
      </c>
      <c r="Q107" s="13" t="s">
        <v>25</v>
      </c>
    </row>
    <row r="108" spans="1:17" ht="60" customHeight="1" x14ac:dyDescent="0.35">
      <c r="A108" s="11" t="s">
        <v>601</v>
      </c>
      <c r="B108" s="2" t="s">
        <v>607</v>
      </c>
      <c r="C108" s="1" t="s">
        <v>608</v>
      </c>
      <c r="D108" s="3" t="s">
        <v>20</v>
      </c>
      <c r="E108" s="3" t="s">
        <v>21</v>
      </c>
      <c r="F108" s="4" t="s">
        <v>22</v>
      </c>
      <c r="G108" s="4" t="s">
        <v>23</v>
      </c>
      <c r="H108" s="4" t="s">
        <v>24</v>
      </c>
      <c r="I108" s="4" t="s">
        <v>25</v>
      </c>
      <c r="J108" s="5" t="s">
        <v>25</v>
      </c>
      <c r="K108" s="5" t="s">
        <v>609</v>
      </c>
      <c r="L108" s="5" t="s">
        <v>610</v>
      </c>
      <c r="M108" s="5"/>
      <c r="N108" s="5" t="s">
        <v>611</v>
      </c>
      <c r="O108" s="5"/>
      <c r="P108" s="4" t="str">
        <f t="shared" si="0"/>
        <v>Outstanding</v>
      </c>
      <c r="Q108" s="13" t="s">
        <v>25</v>
      </c>
    </row>
    <row r="109" spans="1:17" ht="60" customHeight="1" x14ac:dyDescent="0.35">
      <c r="A109" s="11" t="s">
        <v>601</v>
      </c>
      <c r="B109" s="2" t="s">
        <v>612</v>
      </c>
      <c r="C109" s="1" t="s">
        <v>613</v>
      </c>
      <c r="D109" s="3" t="s">
        <v>20</v>
      </c>
      <c r="E109" s="3" t="s">
        <v>21</v>
      </c>
      <c r="F109" s="4" t="s">
        <v>22</v>
      </c>
      <c r="G109" s="4" t="s">
        <v>23</v>
      </c>
      <c r="H109" s="4" t="s">
        <v>24</v>
      </c>
      <c r="I109" s="4" t="s">
        <v>25</v>
      </c>
      <c r="J109" s="5" t="s">
        <v>25</v>
      </c>
      <c r="K109" s="5" t="s">
        <v>614</v>
      </c>
      <c r="L109" s="5" t="s">
        <v>615</v>
      </c>
      <c r="M109" s="5"/>
      <c r="N109" s="5" t="s">
        <v>616</v>
      </c>
      <c r="O109" s="5" t="s">
        <v>617</v>
      </c>
      <c r="P109" s="4" t="str">
        <f t="shared" si="0"/>
        <v>Outstanding</v>
      </c>
      <c r="Q109" s="13" t="s">
        <v>25</v>
      </c>
    </row>
    <row r="110" spans="1:17" ht="60" customHeight="1" x14ac:dyDescent="0.35">
      <c r="A110" s="11" t="s">
        <v>618</v>
      </c>
      <c r="B110" s="2" t="s">
        <v>619</v>
      </c>
      <c r="C110" s="1" t="s">
        <v>620</v>
      </c>
      <c r="D110" s="3" t="s">
        <v>20</v>
      </c>
      <c r="E110" s="3" t="s">
        <v>21</v>
      </c>
      <c r="F110" s="4" t="s">
        <v>22</v>
      </c>
      <c r="G110" s="4" t="s">
        <v>23</v>
      </c>
      <c r="H110" s="4" t="s">
        <v>24</v>
      </c>
      <c r="I110" s="4" t="s">
        <v>25</v>
      </c>
      <c r="J110" s="5" t="s">
        <v>25</v>
      </c>
      <c r="K110" s="5" t="s">
        <v>621</v>
      </c>
      <c r="L110" s="5" t="s">
        <v>622</v>
      </c>
      <c r="M110" s="5"/>
      <c r="N110" s="5" t="s">
        <v>623</v>
      </c>
      <c r="O110" s="5" t="s">
        <v>624</v>
      </c>
      <c r="P110" s="4" t="str">
        <f t="shared" si="0"/>
        <v>Outstanding</v>
      </c>
      <c r="Q110" s="13" t="s">
        <v>25</v>
      </c>
    </row>
    <row r="111" spans="1:17" ht="60" customHeight="1" x14ac:dyDescent="0.35">
      <c r="A111" s="11" t="s">
        <v>618</v>
      </c>
      <c r="B111" s="2" t="s">
        <v>625</v>
      </c>
      <c r="C111" s="1" t="s">
        <v>626</v>
      </c>
      <c r="D111" s="3" t="s">
        <v>20</v>
      </c>
      <c r="E111" s="3" t="s">
        <v>21</v>
      </c>
      <c r="F111" s="4" t="s">
        <v>22</v>
      </c>
      <c r="G111" s="4" t="s">
        <v>23</v>
      </c>
      <c r="H111" s="4" t="s">
        <v>24</v>
      </c>
      <c r="I111" s="4" t="s">
        <v>25</v>
      </c>
      <c r="J111" s="5" t="s">
        <v>25</v>
      </c>
      <c r="K111" s="5" t="s">
        <v>627</v>
      </c>
      <c r="L111" s="5" t="s">
        <v>628</v>
      </c>
      <c r="M111" s="5"/>
      <c r="N111" s="5" t="s">
        <v>629</v>
      </c>
      <c r="O111" s="5" t="s">
        <v>630</v>
      </c>
      <c r="P111" s="4" t="str">
        <f t="shared" si="0"/>
        <v>Outstanding</v>
      </c>
      <c r="Q111" s="13" t="s">
        <v>25</v>
      </c>
    </row>
    <row r="112" spans="1:17" ht="60" customHeight="1" x14ac:dyDescent="0.35">
      <c r="A112" s="11" t="s">
        <v>618</v>
      </c>
      <c r="B112" s="2" t="s">
        <v>631</v>
      </c>
      <c r="C112" s="1" t="s">
        <v>632</v>
      </c>
      <c r="D112" s="3" t="s">
        <v>20</v>
      </c>
      <c r="E112" s="3" t="s">
        <v>21</v>
      </c>
      <c r="F112" s="4" t="s">
        <v>22</v>
      </c>
      <c r="G112" s="4" t="s">
        <v>23</v>
      </c>
      <c r="H112" s="4" t="s">
        <v>24</v>
      </c>
      <c r="I112" s="4" t="s">
        <v>25</v>
      </c>
      <c r="J112" s="5" t="s">
        <v>25</v>
      </c>
      <c r="K112" s="5" t="s">
        <v>633</v>
      </c>
      <c r="L112" s="5" t="s">
        <v>634</v>
      </c>
      <c r="M112" s="5"/>
      <c r="N112" s="5" t="s">
        <v>635</v>
      </c>
      <c r="O112" s="5" t="s">
        <v>636</v>
      </c>
      <c r="P112" s="4" t="str">
        <f t="shared" si="0"/>
        <v>Outstanding</v>
      </c>
      <c r="Q112" s="13" t="s">
        <v>25</v>
      </c>
    </row>
    <row r="113" spans="1:17" ht="60" customHeight="1" x14ac:dyDescent="0.35">
      <c r="A113" s="11" t="s">
        <v>618</v>
      </c>
      <c r="B113" s="2" t="s">
        <v>637</v>
      </c>
      <c r="C113" s="1" t="s">
        <v>638</v>
      </c>
      <c r="D113" s="3" t="s">
        <v>20</v>
      </c>
      <c r="E113" s="3" t="s">
        <v>21</v>
      </c>
      <c r="F113" s="4" t="s">
        <v>22</v>
      </c>
      <c r="G113" s="4" t="s">
        <v>23</v>
      </c>
      <c r="H113" s="4" t="s">
        <v>24</v>
      </c>
      <c r="I113" s="4" t="s">
        <v>25</v>
      </c>
      <c r="J113" s="5" t="s">
        <v>25</v>
      </c>
      <c r="K113" s="5" t="s">
        <v>639</v>
      </c>
      <c r="L113" s="5" t="s">
        <v>640</v>
      </c>
      <c r="M113" s="5"/>
      <c r="N113" s="5" t="s">
        <v>641</v>
      </c>
      <c r="O113" s="5" t="s">
        <v>642</v>
      </c>
      <c r="P113" s="4" t="str">
        <f t="shared" si="0"/>
        <v>Outstanding</v>
      </c>
      <c r="Q113" s="13" t="s">
        <v>25</v>
      </c>
    </row>
    <row r="114" spans="1:17" ht="60" customHeight="1" x14ac:dyDescent="0.35">
      <c r="A114" s="11" t="s">
        <v>618</v>
      </c>
      <c r="B114" s="2" t="s">
        <v>643</v>
      </c>
      <c r="C114" s="1" t="s">
        <v>644</v>
      </c>
      <c r="D114" s="3" t="s">
        <v>20</v>
      </c>
      <c r="E114" s="3" t="s">
        <v>21</v>
      </c>
      <c r="F114" s="4" t="s">
        <v>22</v>
      </c>
      <c r="G114" s="4" t="s">
        <v>23</v>
      </c>
      <c r="H114" s="4" t="s">
        <v>24</v>
      </c>
      <c r="I114" s="4" t="s">
        <v>25</v>
      </c>
      <c r="J114" s="5" t="s">
        <v>25</v>
      </c>
      <c r="K114" s="5" t="s">
        <v>645</v>
      </c>
      <c r="L114" s="5" t="s">
        <v>646</v>
      </c>
      <c r="M114" s="5"/>
      <c r="N114" s="5" t="s">
        <v>647</v>
      </c>
      <c r="O114" s="5" t="s">
        <v>648</v>
      </c>
      <c r="P114" s="4" t="str">
        <f t="shared" si="0"/>
        <v>Outstanding</v>
      </c>
      <c r="Q114" s="13" t="s">
        <v>25</v>
      </c>
    </row>
    <row r="115" spans="1:17" ht="60" customHeight="1" x14ac:dyDescent="0.35">
      <c r="A115" s="11" t="s">
        <v>618</v>
      </c>
      <c r="B115" s="2" t="s">
        <v>649</v>
      </c>
      <c r="C115" s="1" t="s">
        <v>650</v>
      </c>
      <c r="D115" s="3" t="s">
        <v>20</v>
      </c>
      <c r="E115" s="3" t="s">
        <v>21</v>
      </c>
      <c r="F115" s="4" t="s">
        <v>22</v>
      </c>
      <c r="G115" s="4" t="s">
        <v>23</v>
      </c>
      <c r="H115" s="4" t="s">
        <v>24</v>
      </c>
      <c r="I115" s="4" t="s">
        <v>25</v>
      </c>
      <c r="J115" s="5" t="s">
        <v>25</v>
      </c>
      <c r="K115" s="5" t="s">
        <v>651</v>
      </c>
      <c r="L115" s="5" t="s">
        <v>652</v>
      </c>
      <c r="M115" s="5"/>
      <c r="N115" s="5" t="s">
        <v>653</v>
      </c>
      <c r="O115" s="5" t="s">
        <v>648</v>
      </c>
      <c r="P115" s="4" t="str">
        <f t="shared" si="0"/>
        <v>Outstanding</v>
      </c>
      <c r="Q115" s="13" t="s">
        <v>25</v>
      </c>
    </row>
    <row r="116" spans="1:17" ht="60" customHeight="1" x14ac:dyDescent="0.35">
      <c r="A116" s="11" t="s">
        <v>618</v>
      </c>
      <c r="B116" s="2" t="s">
        <v>654</v>
      </c>
      <c r="C116" s="1" t="s">
        <v>655</v>
      </c>
      <c r="D116" s="3" t="s">
        <v>20</v>
      </c>
      <c r="E116" s="3" t="s">
        <v>21</v>
      </c>
      <c r="F116" s="4" t="s">
        <v>22</v>
      </c>
      <c r="G116" s="4" t="s">
        <v>23</v>
      </c>
      <c r="H116" s="4" t="s">
        <v>24</v>
      </c>
      <c r="I116" s="4" t="s">
        <v>25</v>
      </c>
      <c r="J116" s="5" t="s">
        <v>25</v>
      </c>
      <c r="K116" s="5" t="s">
        <v>656</v>
      </c>
      <c r="L116" s="5" t="s">
        <v>657</v>
      </c>
      <c r="M116" s="5"/>
      <c r="N116" s="5" t="s">
        <v>658</v>
      </c>
      <c r="O116" s="5" t="s">
        <v>659</v>
      </c>
      <c r="P116" s="4" t="str">
        <f t="shared" si="0"/>
        <v>Outstanding</v>
      </c>
      <c r="Q116" s="13" t="s">
        <v>25</v>
      </c>
    </row>
    <row r="117" spans="1:17" ht="60" customHeight="1" x14ac:dyDescent="0.35">
      <c r="A117" s="11" t="s">
        <v>618</v>
      </c>
      <c r="B117" s="2" t="s">
        <v>660</v>
      </c>
      <c r="C117" s="1" t="s">
        <v>661</v>
      </c>
      <c r="D117" s="3" t="s">
        <v>20</v>
      </c>
      <c r="E117" s="3" t="s">
        <v>21</v>
      </c>
      <c r="F117" s="4" t="s">
        <v>22</v>
      </c>
      <c r="G117" s="4" t="s">
        <v>23</v>
      </c>
      <c r="H117" s="4" t="s">
        <v>24</v>
      </c>
      <c r="I117" s="4" t="s">
        <v>25</v>
      </c>
      <c r="J117" s="5" t="s">
        <v>25</v>
      </c>
      <c r="K117" s="5" t="s">
        <v>662</v>
      </c>
      <c r="L117" s="5" t="s">
        <v>663</v>
      </c>
      <c r="M117" s="5"/>
      <c r="N117" s="5" t="s">
        <v>664</v>
      </c>
      <c r="O117" s="5" t="s">
        <v>665</v>
      </c>
      <c r="P117" s="4" t="str">
        <f t="shared" si="0"/>
        <v>Outstanding</v>
      </c>
      <c r="Q117" s="13" t="s">
        <v>25</v>
      </c>
    </row>
    <row r="118" spans="1:17" ht="60" customHeight="1" x14ac:dyDescent="0.35">
      <c r="A118" s="11" t="s">
        <v>618</v>
      </c>
      <c r="B118" s="2" t="s">
        <v>666</v>
      </c>
      <c r="C118" s="1" t="s">
        <v>667</v>
      </c>
      <c r="D118" s="3" t="s">
        <v>20</v>
      </c>
      <c r="E118" s="3" t="s">
        <v>21</v>
      </c>
      <c r="F118" s="4" t="s">
        <v>22</v>
      </c>
      <c r="G118" s="4" t="s">
        <v>23</v>
      </c>
      <c r="H118" s="4" t="s">
        <v>24</v>
      </c>
      <c r="I118" s="4" t="s">
        <v>25</v>
      </c>
      <c r="J118" s="5" t="s">
        <v>25</v>
      </c>
      <c r="K118" s="5" t="s">
        <v>668</v>
      </c>
      <c r="L118" s="5" t="s">
        <v>669</v>
      </c>
      <c r="M118" s="5"/>
      <c r="N118" s="5" t="s">
        <v>670</v>
      </c>
      <c r="O118" s="5"/>
      <c r="P118" s="4" t="str">
        <f t="shared" si="0"/>
        <v>Outstanding</v>
      </c>
      <c r="Q118" s="13" t="s">
        <v>25</v>
      </c>
    </row>
    <row r="119" spans="1:17" ht="60" customHeight="1" x14ac:dyDescent="0.35">
      <c r="A119" s="11" t="s">
        <v>618</v>
      </c>
      <c r="B119" s="2" t="s">
        <v>671</v>
      </c>
      <c r="C119" s="1" t="s">
        <v>672</v>
      </c>
      <c r="D119" s="3" t="s">
        <v>20</v>
      </c>
      <c r="E119" s="3" t="s">
        <v>21</v>
      </c>
      <c r="F119" s="4" t="s">
        <v>22</v>
      </c>
      <c r="G119" s="4" t="s">
        <v>23</v>
      </c>
      <c r="H119" s="4" t="s">
        <v>24</v>
      </c>
      <c r="I119" s="4" t="s">
        <v>25</v>
      </c>
      <c r="J119" s="5" t="s">
        <v>25</v>
      </c>
      <c r="K119" s="5" t="s">
        <v>673</v>
      </c>
      <c r="L119" s="5" t="s">
        <v>674</v>
      </c>
      <c r="M119" s="5"/>
      <c r="N119" s="5" t="s">
        <v>675</v>
      </c>
      <c r="O119" s="5"/>
      <c r="P119" s="4" t="str">
        <f t="shared" si="0"/>
        <v>Outstanding</v>
      </c>
      <c r="Q119" s="13" t="s">
        <v>25</v>
      </c>
    </row>
    <row r="120" spans="1:17" ht="60" customHeight="1" x14ac:dyDescent="0.35">
      <c r="A120" s="11" t="s">
        <v>676</v>
      </c>
      <c r="B120" s="2" t="s">
        <v>677</v>
      </c>
      <c r="C120" s="1" t="s">
        <v>678</v>
      </c>
      <c r="D120" s="3" t="s">
        <v>20</v>
      </c>
      <c r="E120" s="3" t="s">
        <v>21</v>
      </c>
      <c r="F120" s="4" t="s">
        <v>22</v>
      </c>
      <c r="G120" s="4" t="s">
        <v>23</v>
      </c>
      <c r="H120" s="4" t="s">
        <v>24</v>
      </c>
      <c r="I120" s="4" t="s">
        <v>25</v>
      </c>
      <c r="J120" s="5" t="s">
        <v>25</v>
      </c>
      <c r="K120" s="5" t="s">
        <v>679</v>
      </c>
      <c r="L120" s="5" t="s">
        <v>680</v>
      </c>
      <c r="M120" s="5"/>
      <c r="N120" s="5" t="s">
        <v>681</v>
      </c>
      <c r="O120" s="5"/>
      <c r="P120" s="4" t="str">
        <f t="shared" si="0"/>
        <v>Outstanding</v>
      </c>
      <c r="Q120" s="13" t="s">
        <v>25</v>
      </c>
    </row>
    <row r="121" spans="1:17" ht="60" customHeight="1" x14ac:dyDescent="0.35">
      <c r="A121" s="11" t="s">
        <v>676</v>
      </c>
      <c r="B121" s="2" t="s">
        <v>682</v>
      </c>
      <c r="C121" s="1" t="s">
        <v>683</v>
      </c>
      <c r="D121" s="3" t="s">
        <v>20</v>
      </c>
      <c r="E121" s="3" t="s">
        <v>21</v>
      </c>
      <c r="F121" s="4" t="s">
        <v>22</v>
      </c>
      <c r="G121" s="4" t="s">
        <v>23</v>
      </c>
      <c r="H121" s="4" t="s">
        <v>24</v>
      </c>
      <c r="I121" s="4" t="s">
        <v>25</v>
      </c>
      <c r="J121" s="5" t="s">
        <v>25</v>
      </c>
      <c r="K121" s="5" t="s">
        <v>684</v>
      </c>
      <c r="L121" s="5" t="s">
        <v>685</v>
      </c>
      <c r="M121" s="5"/>
      <c r="N121" s="5" t="s">
        <v>686</v>
      </c>
      <c r="O121" s="5"/>
      <c r="P121" s="4" t="str">
        <f t="shared" si="0"/>
        <v>Outstanding</v>
      </c>
      <c r="Q121" s="13" t="s">
        <v>25</v>
      </c>
    </row>
    <row r="122" spans="1:17" ht="60" customHeight="1" x14ac:dyDescent="0.35">
      <c r="A122" s="11" t="s">
        <v>676</v>
      </c>
      <c r="B122" s="2" t="s">
        <v>687</v>
      </c>
      <c r="C122" s="1" t="s">
        <v>688</v>
      </c>
      <c r="D122" s="3" t="s">
        <v>20</v>
      </c>
      <c r="E122" s="3" t="s">
        <v>21</v>
      </c>
      <c r="F122" s="4" t="s">
        <v>22</v>
      </c>
      <c r="G122" s="4" t="s">
        <v>23</v>
      </c>
      <c r="H122" s="4" t="s">
        <v>24</v>
      </c>
      <c r="I122" s="4" t="s">
        <v>25</v>
      </c>
      <c r="J122" s="5" t="s">
        <v>25</v>
      </c>
      <c r="K122" s="5" t="s">
        <v>689</v>
      </c>
      <c r="L122" s="5" t="s">
        <v>690</v>
      </c>
      <c r="M122" s="5"/>
      <c r="N122" s="5" t="s">
        <v>691</v>
      </c>
      <c r="O122" s="5"/>
      <c r="P122" s="4" t="str">
        <f t="shared" si="0"/>
        <v>Outstanding</v>
      </c>
      <c r="Q122" s="13" t="s">
        <v>25</v>
      </c>
    </row>
    <row r="123" spans="1:17" ht="60" customHeight="1" x14ac:dyDescent="0.35">
      <c r="A123" s="11" t="s">
        <v>676</v>
      </c>
      <c r="B123" s="2" t="s">
        <v>692</v>
      </c>
      <c r="C123" s="1" t="s">
        <v>693</v>
      </c>
      <c r="D123" s="3" t="s">
        <v>20</v>
      </c>
      <c r="E123" s="3" t="s">
        <v>21</v>
      </c>
      <c r="F123" s="4" t="s">
        <v>22</v>
      </c>
      <c r="G123" s="4" t="s">
        <v>23</v>
      </c>
      <c r="H123" s="4" t="s">
        <v>24</v>
      </c>
      <c r="I123" s="4" t="s">
        <v>25</v>
      </c>
      <c r="J123" s="5" t="s">
        <v>25</v>
      </c>
      <c r="K123" s="5" t="s">
        <v>694</v>
      </c>
      <c r="L123" s="5" t="s">
        <v>695</v>
      </c>
      <c r="M123" s="5"/>
      <c r="N123" s="5" t="s">
        <v>696</v>
      </c>
      <c r="O123" s="5"/>
      <c r="P123" s="4" t="str">
        <f t="shared" si="0"/>
        <v>Outstanding</v>
      </c>
      <c r="Q123" s="13" t="s">
        <v>25</v>
      </c>
    </row>
    <row r="124" spans="1:17" ht="60" customHeight="1" x14ac:dyDescent="0.35">
      <c r="A124" s="11" t="s">
        <v>676</v>
      </c>
      <c r="B124" s="2" t="s">
        <v>697</v>
      </c>
      <c r="C124" s="1" t="s">
        <v>698</v>
      </c>
      <c r="D124" s="3" t="s">
        <v>20</v>
      </c>
      <c r="E124" s="3" t="s">
        <v>21</v>
      </c>
      <c r="F124" s="4" t="s">
        <v>22</v>
      </c>
      <c r="G124" s="4" t="s">
        <v>23</v>
      </c>
      <c r="H124" s="4" t="s">
        <v>24</v>
      </c>
      <c r="I124" s="4" t="s">
        <v>25</v>
      </c>
      <c r="J124" s="5" t="s">
        <v>25</v>
      </c>
      <c r="K124" s="5" t="s">
        <v>699</v>
      </c>
      <c r="L124" s="5" t="s">
        <v>700</v>
      </c>
      <c r="M124" s="5"/>
      <c r="N124" s="5" t="s">
        <v>701</v>
      </c>
      <c r="O124" s="5"/>
      <c r="P124" s="4" t="str">
        <f t="shared" si="0"/>
        <v>Outstanding</v>
      </c>
      <c r="Q124" s="13" t="s">
        <v>25</v>
      </c>
    </row>
    <row r="125" spans="1:17" ht="60" customHeight="1" x14ac:dyDescent="0.35">
      <c r="A125" s="11" t="s">
        <v>676</v>
      </c>
      <c r="B125" s="2" t="s">
        <v>702</v>
      </c>
      <c r="C125" s="1" t="s">
        <v>703</v>
      </c>
      <c r="D125" s="3" t="s">
        <v>20</v>
      </c>
      <c r="E125" s="3" t="s">
        <v>21</v>
      </c>
      <c r="F125" s="4" t="s">
        <v>22</v>
      </c>
      <c r="G125" s="4" t="s">
        <v>23</v>
      </c>
      <c r="H125" s="4" t="s">
        <v>24</v>
      </c>
      <c r="I125" s="4" t="s">
        <v>25</v>
      </c>
      <c r="J125" s="5" t="s">
        <v>25</v>
      </c>
      <c r="K125" s="5" t="s">
        <v>704</v>
      </c>
      <c r="L125" s="5" t="s">
        <v>705</v>
      </c>
      <c r="M125" s="5"/>
      <c r="N125" s="5" t="s">
        <v>706</v>
      </c>
      <c r="O125" s="5"/>
      <c r="P125" s="4" t="str">
        <f t="shared" si="0"/>
        <v>Outstanding</v>
      </c>
      <c r="Q125" s="13" t="s">
        <v>25</v>
      </c>
    </row>
    <row r="126" spans="1:17" ht="60" customHeight="1" x14ac:dyDescent="0.35">
      <c r="A126" s="11" t="s">
        <v>676</v>
      </c>
      <c r="B126" s="2" t="s">
        <v>707</v>
      </c>
      <c r="C126" s="1" t="s">
        <v>708</v>
      </c>
      <c r="D126" s="3" t="s">
        <v>20</v>
      </c>
      <c r="E126" s="3" t="s">
        <v>21</v>
      </c>
      <c r="F126" s="4" t="s">
        <v>22</v>
      </c>
      <c r="G126" s="4" t="s">
        <v>23</v>
      </c>
      <c r="H126" s="4" t="s">
        <v>24</v>
      </c>
      <c r="I126" s="4" t="s">
        <v>25</v>
      </c>
      <c r="J126" s="5" t="s">
        <v>25</v>
      </c>
      <c r="K126" s="5" t="s">
        <v>709</v>
      </c>
      <c r="L126" s="5" t="s">
        <v>710</v>
      </c>
      <c r="M126" s="5"/>
      <c r="N126" s="5" t="s">
        <v>711</v>
      </c>
      <c r="O126" s="5"/>
      <c r="P126" s="4" t="str">
        <f t="shared" si="0"/>
        <v>Outstanding</v>
      </c>
      <c r="Q126" s="13" t="s">
        <v>25</v>
      </c>
    </row>
    <row r="127" spans="1:17" ht="60" customHeight="1" x14ac:dyDescent="0.35">
      <c r="A127" s="11" t="s">
        <v>676</v>
      </c>
      <c r="B127" s="2" t="s">
        <v>712</v>
      </c>
      <c r="C127" s="1" t="s">
        <v>713</v>
      </c>
      <c r="D127" s="3" t="s">
        <v>20</v>
      </c>
      <c r="E127" s="3" t="s">
        <v>21</v>
      </c>
      <c r="F127" s="4" t="s">
        <v>22</v>
      </c>
      <c r="G127" s="4" t="s">
        <v>23</v>
      </c>
      <c r="H127" s="4" t="s">
        <v>24</v>
      </c>
      <c r="I127" s="4" t="s">
        <v>25</v>
      </c>
      <c r="J127" s="5" t="s">
        <v>25</v>
      </c>
      <c r="K127" s="5" t="s">
        <v>714</v>
      </c>
      <c r="L127" s="5" t="s">
        <v>715</v>
      </c>
      <c r="M127" s="5"/>
      <c r="N127" s="5" t="s">
        <v>716</v>
      </c>
      <c r="O127" s="5"/>
      <c r="P127" s="4" t="str">
        <f t="shared" si="0"/>
        <v>Outstanding</v>
      </c>
      <c r="Q127" s="13" t="s">
        <v>25</v>
      </c>
    </row>
    <row r="128" spans="1:17" ht="60" customHeight="1" x14ac:dyDescent="0.35">
      <c r="A128" s="11" t="s">
        <v>676</v>
      </c>
      <c r="B128" s="2" t="s">
        <v>717</v>
      </c>
      <c r="C128" s="1" t="s">
        <v>718</v>
      </c>
      <c r="D128" s="3" t="s">
        <v>20</v>
      </c>
      <c r="E128" s="3" t="s">
        <v>21</v>
      </c>
      <c r="F128" s="4" t="s">
        <v>22</v>
      </c>
      <c r="G128" s="4" t="s">
        <v>23</v>
      </c>
      <c r="H128" s="4" t="s">
        <v>24</v>
      </c>
      <c r="I128" s="4" t="s">
        <v>25</v>
      </c>
      <c r="J128" s="5" t="s">
        <v>25</v>
      </c>
      <c r="K128" s="5" t="s">
        <v>719</v>
      </c>
      <c r="L128" s="5" t="s">
        <v>720</v>
      </c>
      <c r="M128" s="5"/>
      <c r="N128" s="5" t="s">
        <v>721</v>
      </c>
      <c r="O128" s="5"/>
      <c r="P128" s="4" t="str">
        <f t="shared" si="0"/>
        <v>Outstanding</v>
      </c>
      <c r="Q128" s="13" t="s">
        <v>25</v>
      </c>
    </row>
    <row r="129" spans="1:17" ht="60" customHeight="1" x14ac:dyDescent="0.35">
      <c r="A129" s="11" t="s">
        <v>676</v>
      </c>
      <c r="B129" s="2" t="s">
        <v>722</v>
      </c>
      <c r="C129" s="1" t="s">
        <v>723</v>
      </c>
      <c r="D129" s="3" t="s">
        <v>20</v>
      </c>
      <c r="E129" s="3" t="s">
        <v>21</v>
      </c>
      <c r="F129" s="4" t="s">
        <v>22</v>
      </c>
      <c r="G129" s="4" t="s">
        <v>23</v>
      </c>
      <c r="H129" s="4" t="s">
        <v>24</v>
      </c>
      <c r="I129" s="4" t="s">
        <v>25</v>
      </c>
      <c r="J129" s="5" t="s">
        <v>25</v>
      </c>
      <c r="K129" s="5" t="s">
        <v>724</v>
      </c>
      <c r="L129" s="5" t="s">
        <v>725</v>
      </c>
      <c r="M129" s="5"/>
      <c r="N129" s="5" t="s">
        <v>726</v>
      </c>
      <c r="O129" s="5"/>
      <c r="P129" s="4" t="str">
        <f t="shared" si="0"/>
        <v>Outstanding</v>
      </c>
      <c r="Q129" s="13" t="s">
        <v>25</v>
      </c>
    </row>
    <row r="130" spans="1:17" ht="60" customHeight="1" x14ac:dyDescent="0.35">
      <c r="A130" s="11" t="s">
        <v>676</v>
      </c>
      <c r="B130" s="2" t="s">
        <v>727</v>
      </c>
      <c r="C130" s="1" t="s">
        <v>728</v>
      </c>
      <c r="D130" s="3" t="s">
        <v>20</v>
      </c>
      <c r="E130" s="3" t="s">
        <v>21</v>
      </c>
      <c r="F130" s="4" t="s">
        <v>22</v>
      </c>
      <c r="G130" s="4" t="s">
        <v>23</v>
      </c>
      <c r="H130" s="4" t="s">
        <v>24</v>
      </c>
      <c r="I130" s="4" t="s">
        <v>25</v>
      </c>
      <c r="J130" s="5" t="s">
        <v>25</v>
      </c>
      <c r="K130" s="5" t="s">
        <v>729</v>
      </c>
      <c r="L130" s="5" t="s">
        <v>730</v>
      </c>
      <c r="M130" s="5"/>
      <c r="N130" s="5" t="s">
        <v>731</v>
      </c>
      <c r="O130" s="5"/>
      <c r="P130" s="4" t="str">
        <f t="shared" si="0"/>
        <v>Outstanding</v>
      </c>
      <c r="Q130" s="13" t="s">
        <v>25</v>
      </c>
    </row>
    <row r="131" spans="1:17" ht="60" customHeight="1" x14ac:dyDescent="0.35">
      <c r="A131" s="11" t="s">
        <v>676</v>
      </c>
      <c r="B131" s="2" t="s">
        <v>732</v>
      </c>
      <c r="C131" s="1" t="s">
        <v>733</v>
      </c>
      <c r="D131" s="3" t="s">
        <v>20</v>
      </c>
      <c r="E131" s="3" t="s">
        <v>21</v>
      </c>
      <c r="F131" s="4" t="s">
        <v>22</v>
      </c>
      <c r="G131" s="4" t="s">
        <v>23</v>
      </c>
      <c r="H131" s="4" t="s">
        <v>24</v>
      </c>
      <c r="I131" s="4" t="s">
        <v>25</v>
      </c>
      <c r="J131" s="5" t="s">
        <v>25</v>
      </c>
      <c r="K131" s="5" t="s">
        <v>734</v>
      </c>
      <c r="L131" s="5" t="s">
        <v>735</v>
      </c>
      <c r="M131" s="5"/>
      <c r="N131" s="5" t="s">
        <v>736</v>
      </c>
      <c r="O131" s="5"/>
      <c r="P131" s="4" t="str">
        <f t="shared" si="0"/>
        <v>Outstanding</v>
      </c>
      <c r="Q131" s="13" t="s">
        <v>25</v>
      </c>
    </row>
    <row r="132" spans="1:17" ht="60" customHeight="1" x14ac:dyDescent="0.35">
      <c r="A132" s="11" t="s">
        <v>676</v>
      </c>
      <c r="B132" s="2" t="s">
        <v>737</v>
      </c>
      <c r="C132" s="1" t="s">
        <v>738</v>
      </c>
      <c r="D132" s="3" t="s">
        <v>20</v>
      </c>
      <c r="E132" s="3" t="s">
        <v>21</v>
      </c>
      <c r="F132" s="4" t="s">
        <v>22</v>
      </c>
      <c r="G132" s="4" t="s">
        <v>23</v>
      </c>
      <c r="H132" s="4" t="s">
        <v>24</v>
      </c>
      <c r="I132" s="4" t="s">
        <v>25</v>
      </c>
      <c r="J132" s="5" t="s">
        <v>25</v>
      </c>
      <c r="K132" s="5" t="s">
        <v>739</v>
      </c>
      <c r="L132" s="5" t="s">
        <v>740</v>
      </c>
      <c r="M132" s="5"/>
      <c r="N132" s="5" t="s">
        <v>741</v>
      </c>
      <c r="O132" s="5"/>
      <c r="P132" s="4" t="str">
        <f t="shared" si="0"/>
        <v>Outstanding</v>
      </c>
      <c r="Q132" s="13" t="s">
        <v>25</v>
      </c>
    </row>
    <row r="133" spans="1:17" ht="60" customHeight="1" x14ac:dyDescent="0.35">
      <c r="A133" s="11" t="s">
        <v>676</v>
      </c>
      <c r="B133" s="2" t="s">
        <v>742</v>
      </c>
      <c r="C133" s="1" t="s">
        <v>743</v>
      </c>
      <c r="D133" s="3" t="s">
        <v>20</v>
      </c>
      <c r="E133" s="3" t="s">
        <v>21</v>
      </c>
      <c r="F133" s="4" t="s">
        <v>22</v>
      </c>
      <c r="G133" s="4" t="s">
        <v>23</v>
      </c>
      <c r="H133" s="4" t="s">
        <v>24</v>
      </c>
      <c r="I133" s="4" t="s">
        <v>25</v>
      </c>
      <c r="J133" s="5" t="s">
        <v>25</v>
      </c>
      <c r="K133" s="5" t="s">
        <v>744</v>
      </c>
      <c r="L133" s="5" t="s">
        <v>745</v>
      </c>
      <c r="M133" s="5"/>
      <c r="N133" s="5" t="s">
        <v>746</v>
      </c>
      <c r="O133" s="5"/>
      <c r="P133" s="4" t="str">
        <f t="shared" si="0"/>
        <v>Outstanding</v>
      </c>
      <c r="Q133" s="13" t="s">
        <v>25</v>
      </c>
    </row>
    <row r="134" spans="1:17" ht="60" customHeight="1" x14ac:dyDescent="0.35">
      <c r="A134" s="11" t="s">
        <v>676</v>
      </c>
      <c r="B134" s="2" t="s">
        <v>747</v>
      </c>
      <c r="C134" s="1" t="s">
        <v>748</v>
      </c>
      <c r="D134" s="3" t="s">
        <v>20</v>
      </c>
      <c r="E134" s="3" t="s">
        <v>21</v>
      </c>
      <c r="F134" s="4" t="s">
        <v>22</v>
      </c>
      <c r="G134" s="4" t="s">
        <v>23</v>
      </c>
      <c r="H134" s="4" t="s">
        <v>24</v>
      </c>
      <c r="I134" s="4" t="s">
        <v>25</v>
      </c>
      <c r="J134" s="5" t="s">
        <v>25</v>
      </c>
      <c r="K134" s="5" t="s">
        <v>739</v>
      </c>
      <c r="L134" s="5" t="s">
        <v>749</v>
      </c>
      <c r="M134" s="5"/>
      <c r="N134" s="5" t="s">
        <v>750</v>
      </c>
      <c r="O134" s="5"/>
      <c r="P134" s="4" t="str">
        <f t="shared" si="0"/>
        <v>Outstanding</v>
      </c>
      <c r="Q134" s="13" t="s">
        <v>25</v>
      </c>
    </row>
    <row r="135" spans="1:17" ht="60" customHeight="1" x14ac:dyDescent="0.35">
      <c r="A135" s="12" t="s">
        <v>676</v>
      </c>
      <c r="B135" s="6" t="s">
        <v>751</v>
      </c>
      <c r="C135" s="7" t="s">
        <v>752</v>
      </c>
      <c r="D135" s="8" t="s">
        <v>20</v>
      </c>
      <c r="E135" s="8" t="s">
        <v>21</v>
      </c>
      <c r="F135" s="9" t="s">
        <v>22</v>
      </c>
      <c r="G135" s="9" t="s">
        <v>23</v>
      </c>
      <c r="H135" s="9" t="s">
        <v>24</v>
      </c>
      <c r="I135" s="9" t="s">
        <v>25</v>
      </c>
      <c r="J135" s="10" t="s">
        <v>25</v>
      </c>
      <c r="K135" s="10" t="s">
        <v>753</v>
      </c>
      <c r="L135" s="10" t="s">
        <v>754</v>
      </c>
      <c r="M135" s="10"/>
      <c r="N135" s="10" t="s">
        <v>755</v>
      </c>
      <c r="O135" s="10"/>
      <c r="P135" s="9" t="str">
        <f t="shared" si="0"/>
        <v>Outstanding</v>
      </c>
      <c r="Q135" s="14" t="s">
        <v>25</v>
      </c>
    </row>
    <row r="139" spans="1:17" ht="32" customHeight="1" x14ac:dyDescent="0.35">
      <c r="A139" s="123" t="s">
        <v>756</v>
      </c>
      <c r="B139" s="123"/>
      <c r="C139" s="123"/>
      <c r="D139" s="123"/>
    </row>
  </sheetData>
  <mergeCells count="1">
    <mergeCell ref="A139:D139"/>
  </mergeCells>
  <conditionalFormatting sqref="F2:F135">
    <cfRule type="cellIs" dxfId="34" priority="1" operator="equal">
      <formula>"Must"</formula>
    </cfRule>
    <cfRule type="cellIs" dxfId="33" priority="2" operator="equal">
      <formula>"Should"</formula>
    </cfRule>
    <cfRule type="cellIs" dxfId="32" priority="3" operator="equal">
      <formula>"Could"</formula>
    </cfRule>
    <cfRule type="cellIs" dxfId="31" priority="4" operator="equal">
      <formula>"Won't"</formula>
    </cfRule>
  </conditionalFormatting>
  <conditionalFormatting sqref="G2:G135">
    <cfRule type="cellIs" dxfId="30" priority="5" operator="equal">
      <formula>"Low"</formula>
    </cfRule>
    <cfRule type="cellIs" dxfId="29" priority="6" operator="equal">
      <formula>"Medium"</formula>
    </cfRule>
    <cfRule type="cellIs" dxfId="28" priority="7" operator="equal">
      <formula>"High"</formula>
    </cfRule>
  </conditionalFormatting>
  <conditionalFormatting sqref="I2:I135">
    <cfRule type="cellIs" dxfId="27" priority="8" operator="equal">
      <formula>"Implemented"</formula>
    </cfRule>
    <cfRule type="cellIs" dxfId="26" priority="9" operator="equal">
      <formula>"Compensated"</formula>
    </cfRule>
    <cfRule type="cellIs" dxfId="25" priority="10" operator="equal">
      <formula>"Testing"</formula>
    </cfRule>
    <cfRule type="cellIs" dxfId="24" priority="11" operator="equal">
      <formula>"Failed"</formula>
    </cfRule>
    <cfRule type="cellIs" dxfId="23" priority="12" operator="equal">
      <formula>"Risk Accepted"</formula>
    </cfRule>
    <cfRule type="cellIs" dxfId="22" priority="13" operator="equal">
      <formula>"N/A"</formula>
    </cfRule>
  </conditionalFormatting>
  <dataValidations count="4">
    <dataValidation type="list" showErrorMessage="1" errorTitle="Invalid Value" error="Please select a value from the list: Must, Should, Could, Won't, Unassigned." sqref="F2:F135" xr:uid="{00000000-0002-0000-0200-000000000000}">
      <formula1>"Must,Should,Could,Won't,Unassigned"</formula1>
    </dataValidation>
    <dataValidation type="list" showErrorMessage="1" errorTitle="Invalid Value" error="Please select a value from the list: Low, Medium, High, Unassessed." sqref="G2:G135" xr:uid="{00000000-0002-0000-0200-000001000000}">
      <formula1>"Low,Medium,High,Unassessed"</formula1>
    </dataValidation>
    <dataValidation type="list" showErrorMessage="1" errorTitle="Invalid Value" error="Please select a value from the list: Phase1, Phase2, Phase3, Phase4, Phase5, Pending." sqref="H2:H13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35" xr:uid="{00000000-0002-0000-0200-000003000000}">
      <formula1>"Implemented,Testing,Failed,Compensated,Risk Accepted,N/A"</formula1>
    </dataValidation>
  </dataValidations>
  <hyperlinks>
    <hyperlink ref="A13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40" t="s">
        <v>892</v>
      </c>
      <c r="C2" s="140" t="s">
        <v>892</v>
      </c>
      <c r="D2" s="140" t="s">
        <v>892</v>
      </c>
      <c r="E2" s="140" t="s">
        <v>892</v>
      </c>
      <c r="F2" s="140" t="s">
        <v>892</v>
      </c>
      <c r="G2" s="140" t="s">
        <v>892</v>
      </c>
      <c r="H2" s="144" t="s">
        <v>893</v>
      </c>
      <c r="I2" s="144" t="s">
        <v>893</v>
      </c>
      <c r="J2" s="144" t="s">
        <v>893</v>
      </c>
      <c r="K2" s="144" t="s">
        <v>893</v>
      </c>
      <c r="L2" s="144" t="s">
        <v>893</v>
      </c>
      <c r="M2" s="143" t="s">
        <v>894</v>
      </c>
      <c r="N2" s="143" t="s">
        <v>894</v>
      </c>
      <c r="O2" s="145" t="s">
        <v>895</v>
      </c>
      <c r="P2" s="145" t="s">
        <v>895</v>
      </c>
      <c r="Q2" s="141" t="s">
        <v>15</v>
      </c>
      <c r="R2" s="141" t="s">
        <v>15</v>
      </c>
      <c r="S2" s="141" t="s">
        <v>15</v>
      </c>
      <c r="T2" s="142" t="s">
        <v>896</v>
      </c>
    </row>
    <row r="3" spans="2:20" ht="35" customHeight="1" x14ac:dyDescent="0.35">
      <c r="B3" s="70" t="s">
        <v>897</v>
      </c>
      <c r="C3" s="70" t="s">
        <v>898</v>
      </c>
      <c r="D3" s="70" t="s">
        <v>899</v>
      </c>
      <c r="E3" s="70" t="s">
        <v>900</v>
      </c>
      <c r="F3" s="70" t="s">
        <v>901</v>
      </c>
      <c r="G3" s="70" t="s">
        <v>11</v>
      </c>
      <c r="H3" s="71" t="s">
        <v>902</v>
      </c>
      <c r="I3" s="71" t="s">
        <v>903</v>
      </c>
      <c r="J3" s="71" t="s">
        <v>904</v>
      </c>
      <c r="K3" s="71" t="s">
        <v>905</v>
      </c>
      <c r="L3" s="71" t="s">
        <v>836</v>
      </c>
      <c r="M3" s="72" t="s">
        <v>906</v>
      </c>
      <c r="N3" s="72" t="s">
        <v>907</v>
      </c>
      <c r="O3" s="73" t="s">
        <v>908</v>
      </c>
      <c r="P3" s="73" t="s">
        <v>909</v>
      </c>
      <c r="Q3" s="74" t="s">
        <v>15</v>
      </c>
      <c r="R3" s="74" t="s">
        <v>910</v>
      </c>
      <c r="S3" s="74" t="s">
        <v>911</v>
      </c>
      <c r="T3" s="75" t="s">
        <v>912</v>
      </c>
    </row>
    <row r="4" spans="2:20" ht="60" customHeight="1" x14ac:dyDescent="0.35">
      <c r="B4" s="76" t="s">
        <v>913</v>
      </c>
      <c r="C4" s="76" t="s">
        <v>914</v>
      </c>
      <c r="D4" s="76" t="s">
        <v>915</v>
      </c>
      <c r="E4" s="76" t="s">
        <v>916</v>
      </c>
      <c r="F4" s="76" t="s">
        <v>917</v>
      </c>
      <c r="G4" s="76" t="s">
        <v>918</v>
      </c>
      <c r="H4" s="76" t="s">
        <v>919</v>
      </c>
      <c r="I4" s="76" t="s">
        <v>920</v>
      </c>
      <c r="J4" s="76" t="s">
        <v>921</v>
      </c>
      <c r="K4" s="76" t="s">
        <v>922</v>
      </c>
      <c r="L4" s="76" t="s">
        <v>923</v>
      </c>
      <c r="M4" s="76" t="s">
        <v>924</v>
      </c>
      <c r="N4" s="76" t="s">
        <v>925</v>
      </c>
      <c r="O4" s="76" t="s">
        <v>926</v>
      </c>
      <c r="P4" s="76" t="s">
        <v>927</v>
      </c>
      <c r="Q4" s="76" t="s">
        <v>928</v>
      </c>
      <c r="R4" s="76" t="s">
        <v>929</v>
      </c>
      <c r="S4" s="76" t="s">
        <v>930</v>
      </c>
      <c r="T4" s="76" t="s">
        <v>931</v>
      </c>
    </row>
    <row r="5" spans="2:20" ht="60" customHeight="1" x14ac:dyDescent="0.35">
      <c r="B5" s="38" t="s">
        <v>932</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933</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934</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935</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936</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937</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938</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939</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940</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941</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942</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943</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944</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945</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946</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947</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948</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949</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950</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951</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952</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953</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954</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955</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956</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957</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958</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959</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960</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961</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962</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963</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964</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965</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966</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967</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968</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969</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970</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971</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972</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973</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974</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975</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976</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977</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978</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979</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980</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981</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23" t="s">
        <v>756</v>
      </c>
      <c r="C58" s="123"/>
      <c r="D58" s="123"/>
      <c r="E58" s="123"/>
      <c r="F58" s="123"/>
      <c r="G58" s="123"/>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21" priority="8">
      <formula>AND(OR($Q5="In Progress",$Q5="Testing"),ISBLANK($H5))</formula>
    </cfRule>
  </conditionalFormatting>
  <conditionalFormatting sqref="I5:I1000">
    <cfRule type="expression" dxfId="20" priority="10">
      <formula>AND(NOT(ISBLANK($I5)),$I5&lt;TODAY(),NOT(OR($Q5="Completed",$Q5="Cancelled")))</formula>
    </cfRule>
  </conditionalFormatting>
  <conditionalFormatting sqref="P5:P1000">
    <cfRule type="expression" dxfId="19" priority="9">
      <formula>AND($L5="Prod",ISBLANK($P5))</formula>
    </cfRule>
  </conditionalFormatting>
  <conditionalFormatting sqref="Q5:Q1000">
    <cfRule type="containsText" dxfId="18" priority="1" operator="containsText" text="Planning">
      <formula>NOT(ISERROR(SEARCH("Planning",Q5)))</formula>
    </cfRule>
    <cfRule type="containsText" dxfId="17" priority="2" operator="containsText" text="In Progress">
      <formula>NOT(ISERROR(SEARCH("In Progress",Q5)))</formula>
    </cfRule>
    <cfRule type="containsText" dxfId="16" priority="3" operator="containsText" text="Testing">
      <formula>NOT(ISERROR(SEARCH("Testing",Q5)))</formula>
    </cfRule>
    <cfRule type="containsText" dxfId="15" priority="4" operator="containsText" text="Completed">
      <formula>NOT(ISERROR(SEARCH("Completed",Q5)))</formula>
    </cfRule>
    <cfRule type="containsText" dxfId="14" priority="5" operator="containsText" text="On Hold">
      <formula>NOT(ISERROR(SEARCH("On Hold",Q5)))</formula>
    </cfRule>
    <cfRule type="containsText" dxfId="13" priority="6" operator="containsText" text="Cancelled">
      <formula>NOT(ISERROR(SEARCH("Cancelled",Q5)))</formula>
    </cfRule>
  </conditionalFormatting>
  <conditionalFormatting sqref="S5:S1000">
    <cfRule type="expression" dxfId="1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982</v>
      </c>
      <c r="B1" s="104" t="s">
        <v>1</v>
      </c>
      <c r="C1" s="104" t="s">
        <v>983</v>
      </c>
      <c r="D1" s="104" t="s">
        <v>11</v>
      </c>
      <c r="E1" s="104" t="s">
        <v>984</v>
      </c>
      <c r="F1" s="104" t="s">
        <v>985</v>
      </c>
      <c r="G1" s="104" t="s">
        <v>986</v>
      </c>
      <c r="H1" s="104" t="s">
        <v>987</v>
      </c>
      <c r="I1" s="104" t="s">
        <v>988</v>
      </c>
      <c r="J1" s="104" t="s">
        <v>989</v>
      </c>
      <c r="K1" s="104" t="s">
        <v>990</v>
      </c>
      <c r="L1" s="104" t="s">
        <v>991</v>
      </c>
      <c r="M1" s="104" t="s">
        <v>992</v>
      </c>
      <c r="N1" s="104" t="s">
        <v>993</v>
      </c>
      <c r="O1" s="104" t="s">
        <v>994</v>
      </c>
      <c r="P1" s="104" t="s">
        <v>995</v>
      </c>
      <c r="Q1" s="104" t="s">
        <v>996</v>
      </c>
      <c r="R1" s="104" t="s">
        <v>997</v>
      </c>
      <c r="S1" s="104" t="s">
        <v>998</v>
      </c>
      <c r="T1" s="104" t="s">
        <v>999</v>
      </c>
      <c r="U1" s="104" t="s">
        <v>1000</v>
      </c>
      <c r="V1" s="104" t="s">
        <v>1001</v>
      </c>
      <c r="W1" s="104" t="s">
        <v>1002</v>
      </c>
      <c r="X1" s="104" t="s">
        <v>1003</v>
      </c>
      <c r="Y1" s="104" t="s">
        <v>1004</v>
      </c>
      <c r="Z1" s="104" t="s">
        <v>1005</v>
      </c>
      <c r="AA1" s="104" t="s">
        <v>1006</v>
      </c>
      <c r="AB1" s="104" t="s">
        <v>1007</v>
      </c>
      <c r="AC1" s="104" t="s">
        <v>1008</v>
      </c>
      <c r="AD1" s="104" t="s">
        <v>1009</v>
      </c>
      <c r="AE1" s="104" t="s">
        <v>1010</v>
      </c>
      <c r="AF1" s="104" t="s">
        <v>1011</v>
      </c>
      <c r="AG1" s="104" t="s">
        <v>1012</v>
      </c>
      <c r="AH1" s="104" t="s">
        <v>1013</v>
      </c>
      <c r="AI1" s="104" t="s">
        <v>1014</v>
      </c>
      <c r="AJ1" s="104" t="s">
        <v>1015</v>
      </c>
      <c r="AK1" s="104" t="s">
        <v>1016</v>
      </c>
      <c r="AL1" s="104" t="s">
        <v>1017</v>
      </c>
      <c r="AM1" s="104" t="s">
        <v>1018</v>
      </c>
      <c r="AN1" s="104" t="s">
        <v>1019</v>
      </c>
      <c r="AO1" s="104" t="s">
        <v>1020</v>
      </c>
      <c r="AP1" s="104" t="s">
        <v>1021</v>
      </c>
      <c r="AQ1" s="104" t="s">
        <v>1022</v>
      </c>
      <c r="AR1" s="104" t="s">
        <v>1023</v>
      </c>
      <c r="AS1" s="104" t="s">
        <v>1024</v>
      </c>
      <c r="AT1" s="104" t="s">
        <v>1025</v>
      </c>
      <c r="AU1" s="104" t="s">
        <v>1026</v>
      </c>
      <c r="AV1" s="104" t="s">
        <v>1027</v>
      </c>
      <c r="AW1" s="105" t="s">
        <v>1028</v>
      </c>
    </row>
    <row r="2" spans="1:49" ht="60" customHeight="1" outlineLevel="1" x14ac:dyDescent="0.35">
      <c r="A2" s="97" t="s">
        <v>1029</v>
      </c>
      <c r="B2" s="80">
        <v>1</v>
      </c>
      <c r="C2" s="82" t="s">
        <v>25</v>
      </c>
      <c r="D2" s="84" t="s">
        <v>1030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1029</v>
      </c>
      <c r="B3" s="81" t="s">
        <v>1031</v>
      </c>
      <c r="C3" s="83" t="s">
        <v>1032</v>
      </c>
      <c r="D3" s="85" t="s">
        <v>1033</v>
      </c>
      <c r="E3" s="85" t="s">
        <v>1034</v>
      </c>
      <c r="F3" s="86" t="s">
        <v>1035</v>
      </c>
      <c r="G3" s="86" t="s">
        <v>1036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1029</v>
      </c>
      <c r="B4" s="81" t="s">
        <v>1037</v>
      </c>
      <c r="C4" s="83" t="s">
        <v>1038</v>
      </c>
      <c r="D4" s="85" t="s">
        <v>1039</v>
      </c>
      <c r="E4" s="85" t="s">
        <v>1040</v>
      </c>
      <c r="F4" s="86" t="s">
        <v>1035</v>
      </c>
      <c r="G4" s="86" t="s">
        <v>1041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1029</v>
      </c>
      <c r="B5" s="81" t="s">
        <v>1042</v>
      </c>
      <c r="C5" s="83" t="s">
        <v>1043</v>
      </c>
      <c r="D5" s="85" t="s">
        <v>1044</v>
      </c>
      <c r="E5" s="85" t="s">
        <v>1045</v>
      </c>
      <c r="F5" s="86" t="s">
        <v>1035</v>
      </c>
      <c r="G5" s="86" t="s">
        <v>1046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1029</v>
      </c>
      <c r="B6" s="81" t="s">
        <v>1047</v>
      </c>
      <c r="C6" s="83" t="s">
        <v>1048</v>
      </c>
      <c r="D6" s="85" t="s">
        <v>1049</v>
      </c>
      <c r="E6" s="85" t="s">
        <v>1050</v>
      </c>
      <c r="F6" s="86" t="s">
        <v>1035</v>
      </c>
      <c r="G6" s="86" t="s">
        <v>1036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1029</v>
      </c>
      <c r="B7" s="81" t="s">
        <v>1051</v>
      </c>
      <c r="C7" s="83" t="s">
        <v>1052</v>
      </c>
      <c r="D7" s="85" t="s">
        <v>1053</v>
      </c>
      <c r="E7" s="85" t="s">
        <v>1054</v>
      </c>
      <c r="F7" s="86" t="s">
        <v>1035</v>
      </c>
      <c r="G7" s="86" t="s">
        <v>1046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1055</v>
      </c>
      <c r="B8" s="80">
        <v>2</v>
      </c>
      <c r="C8" s="82" t="s">
        <v>25</v>
      </c>
      <c r="D8" s="84" t="s">
        <v>1056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1055</v>
      </c>
      <c r="B9" s="81" t="s">
        <v>1057</v>
      </c>
      <c r="C9" s="83" t="s">
        <v>1058</v>
      </c>
      <c r="D9" s="85" t="s">
        <v>1059</v>
      </c>
      <c r="E9" s="85" t="s">
        <v>1060</v>
      </c>
      <c r="F9" s="86" t="s">
        <v>1061</v>
      </c>
      <c r="G9" s="86" t="s">
        <v>1036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1055</v>
      </c>
      <c r="B10" s="81" t="s">
        <v>1062</v>
      </c>
      <c r="C10" s="83" t="s">
        <v>1063</v>
      </c>
      <c r="D10" s="85" t="s">
        <v>1064</v>
      </c>
      <c r="E10" s="85" t="s">
        <v>1065</v>
      </c>
      <c r="F10" s="86" t="s">
        <v>1061</v>
      </c>
      <c r="G10" s="86" t="s">
        <v>1036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1055</v>
      </c>
      <c r="B11" s="81" t="s">
        <v>1066</v>
      </c>
      <c r="C11" s="83" t="s">
        <v>1067</v>
      </c>
      <c r="D11" s="85" t="s">
        <v>1068</v>
      </c>
      <c r="E11" s="85" t="s">
        <v>1069</v>
      </c>
      <c r="F11" s="86" t="s">
        <v>1061</v>
      </c>
      <c r="G11" s="86" t="s">
        <v>1041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1055</v>
      </c>
      <c r="B12" s="81" t="s">
        <v>1070</v>
      </c>
      <c r="C12" s="83" t="s">
        <v>1071</v>
      </c>
      <c r="D12" s="85" t="s">
        <v>1072</v>
      </c>
      <c r="E12" s="85" t="s">
        <v>1073</v>
      </c>
      <c r="F12" s="86" t="s">
        <v>1061</v>
      </c>
      <c r="G12" s="86" t="s">
        <v>1046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1055</v>
      </c>
      <c r="B13" s="81" t="s">
        <v>1074</v>
      </c>
      <c r="C13" s="83" t="s">
        <v>1075</v>
      </c>
      <c r="D13" s="85" t="s">
        <v>1076</v>
      </c>
      <c r="E13" s="85" t="s">
        <v>1077</v>
      </c>
      <c r="F13" s="86" t="s">
        <v>1061</v>
      </c>
      <c r="G13" s="86" t="s">
        <v>1078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1055</v>
      </c>
      <c r="B14" s="81" t="s">
        <v>1079</v>
      </c>
      <c r="C14" s="83" t="s">
        <v>1080</v>
      </c>
      <c r="D14" s="85" t="s">
        <v>1081</v>
      </c>
      <c r="E14" s="85" t="s">
        <v>1082</v>
      </c>
      <c r="F14" s="86" t="s">
        <v>1061</v>
      </c>
      <c r="G14" s="86" t="s">
        <v>1078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1055</v>
      </c>
      <c r="B15" s="81" t="s">
        <v>1083</v>
      </c>
      <c r="C15" s="83" t="s">
        <v>1084</v>
      </c>
      <c r="D15" s="85" t="s">
        <v>1085</v>
      </c>
      <c r="E15" s="85" t="s">
        <v>1086</v>
      </c>
      <c r="F15" s="86" t="s">
        <v>1061</v>
      </c>
      <c r="G15" s="86" t="s">
        <v>1078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1087</v>
      </c>
      <c r="B16" s="80">
        <v>3</v>
      </c>
      <c r="C16" s="82" t="s">
        <v>25</v>
      </c>
      <c r="D16" s="84" t="s">
        <v>1088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1087</v>
      </c>
      <c r="B17" s="81" t="s">
        <v>1089</v>
      </c>
      <c r="C17" s="83" t="s">
        <v>1090</v>
      </c>
      <c r="D17" s="85" t="s">
        <v>1091</v>
      </c>
      <c r="E17" s="85" t="s">
        <v>1092</v>
      </c>
      <c r="F17" s="86" t="s">
        <v>1093</v>
      </c>
      <c r="G17" s="86" t="s">
        <v>1094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1087</v>
      </c>
      <c r="B18" s="81" t="s">
        <v>1095</v>
      </c>
      <c r="C18" s="83" t="s">
        <v>1096</v>
      </c>
      <c r="D18" s="85" t="s">
        <v>1097</v>
      </c>
      <c r="E18" s="85" t="s">
        <v>1098</v>
      </c>
      <c r="F18" s="86" t="s">
        <v>1093</v>
      </c>
      <c r="G18" s="86" t="s">
        <v>1036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1087</v>
      </c>
      <c r="B19" s="81" t="s">
        <v>1099</v>
      </c>
      <c r="C19" s="83" t="s">
        <v>1100</v>
      </c>
      <c r="D19" s="85" t="s">
        <v>1101</v>
      </c>
      <c r="E19" s="85" t="s">
        <v>1102</v>
      </c>
      <c r="F19" s="86" t="s">
        <v>1093</v>
      </c>
      <c r="G19" s="86" t="s">
        <v>1078</v>
      </c>
      <c r="H19" s="86">
        <v>1</v>
      </c>
      <c r="I19" s="88">
        <f>IF(COUNTIF(J19:AW19,"&lt;&gt;")=0,"",SUMPRODUCT(((Recommendations[ImplStatus]="Implemented")+(Recommendations[ImplStatus]="Compensated"))*ISNUMBER(MATCH(Recommendations[Id],J19:AW19,0)))/COUNTIF(J19:AW19,"&lt;&gt;"))</f>
        <v>0</v>
      </c>
      <c r="J19" s="90" t="s">
        <v>41</v>
      </c>
      <c r="K19" s="90" t="s">
        <v>47</v>
      </c>
      <c r="L19" s="90" t="s">
        <v>51</v>
      </c>
      <c r="M19" s="90" t="s">
        <v>102</v>
      </c>
      <c r="N19" s="90" t="s">
        <v>107</v>
      </c>
      <c r="O19" s="90" t="s">
        <v>112</v>
      </c>
      <c r="P19" s="90" t="s">
        <v>348</v>
      </c>
      <c r="Q19" s="90" t="s">
        <v>360</v>
      </c>
      <c r="R19" s="90" t="s">
        <v>378</v>
      </c>
      <c r="S19" s="90" t="s">
        <v>383</v>
      </c>
      <c r="T19" s="90" t="s">
        <v>388</v>
      </c>
      <c r="U19" s="90" t="s">
        <v>393</v>
      </c>
      <c r="V19" s="90" t="s">
        <v>398</v>
      </c>
      <c r="W19" s="90" t="s">
        <v>403</v>
      </c>
      <c r="X19" s="90" t="s">
        <v>408</v>
      </c>
      <c r="Y19" s="90" t="s">
        <v>413</v>
      </c>
      <c r="Z19" s="90" t="s">
        <v>419</v>
      </c>
      <c r="AA19" s="90" t="s">
        <v>424</v>
      </c>
      <c r="AB19" s="90" t="s">
        <v>429</v>
      </c>
      <c r="AC19" s="90" t="s">
        <v>435</v>
      </c>
      <c r="AD19" s="90" t="s">
        <v>602</v>
      </c>
      <c r="AE19" s="90" t="s">
        <v>612</v>
      </c>
      <c r="AF19" s="90" t="s">
        <v>619</v>
      </c>
      <c r="AG19" s="90" t="s">
        <v>625</v>
      </c>
      <c r="AH19" s="90" t="s">
        <v>631</v>
      </c>
      <c r="AI19" s="90" t="s">
        <v>637</v>
      </c>
      <c r="AJ19" s="90" t="s">
        <v>643</v>
      </c>
      <c r="AK19" s="90" t="s">
        <v>649</v>
      </c>
      <c r="AL19" s="90" t="s">
        <v>654</v>
      </c>
      <c r="AM19" s="90" t="s">
        <v>660</v>
      </c>
      <c r="AN19" s="90" t="s">
        <v>666</v>
      </c>
      <c r="AO19" s="90" t="s">
        <v>671</v>
      </c>
      <c r="AP19" s="90" t="s">
        <v>722</v>
      </c>
      <c r="AQ19" s="90" t="s">
        <v>727</v>
      </c>
      <c r="AR19" s="90" t="s">
        <v>732</v>
      </c>
      <c r="AS19" s="90" t="s">
        <v>737</v>
      </c>
      <c r="AT19" s="90"/>
      <c r="AU19" s="90"/>
      <c r="AV19" s="90"/>
      <c r="AW19" s="101"/>
    </row>
    <row r="20" spans="1:49" ht="60" customHeight="1" x14ac:dyDescent="0.35">
      <c r="A20" s="98" t="s">
        <v>1087</v>
      </c>
      <c r="B20" s="81" t="s">
        <v>1103</v>
      </c>
      <c r="C20" s="83" t="s">
        <v>1104</v>
      </c>
      <c r="D20" s="85" t="s">
        <v>1105</v>
      </c>
      <c r="E20" s="85" t="s">
        <v>1106</v>
      </c>
      <c r="F20" s="86" t="s">
        <v>1093</v>
      </c>
      <c r="G20" s="86" t="s">
        <v>1078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1087</v>
      </c>
      <c r="B21" s="81" t="s">
        <v>1107</v>
      </c>
      <c r="C21" s="83" t="s">
        <v>1108</v>
      </c>
      <c r="D21" s="85" t="s">
        <v>1109</v>
      </c>
      <c r="E21" s="85" t="s">
        <v>1110</v>
      </c>
      <c r="F21" s="86" t="s">
        <v>1093</v>
      </c>
      <c r="G21" s="86" t="s">
        <v>1078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1087</v>
      </c>
      <c r="B22" s="81" t="s">
        <v>1111</v>
      </c>
      <c r="C22" s="83" t="s">
        <v>1112</v>
      </c>
      <c r="D22" s="85" t="s">
        <v>1113</v>
      </c>
      <c r="E22" s="85" t="s">
        <v>1114</v>
      </c>
      <c r="F22" s="86" t="s">
        <v>1093</v>
      </c>
      <c r="G22" s="86" t="s">
        <v>1078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1087</v>
      </c>
      <c r="B23" s="81" t="s">
        <v>1115</v>
      </c>
      <c r="C23" s="83" t="s">
        <v>1116</v>
      </c>
      <c r="D23" s="85" t="s">
        <v>1117</v>
      </c>
      <c r="E23" s="85" t="s">
        <v>1118</v>
      </c>
      <c r="F23" s="86" t="s">
        <v>1093</v>
      </c>
      <c r="G23" s="86" t="s">
        <v>1036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1087</v>
      </c>
      <c r="B24" s="81" t="s">
        <v>1119</v>
      </c>
      <c r="C24" s="83" t="s">
        <v>1120</v>
      </c>
      <c r="D24" s="85" t="s">
        <v>1121</v>
      </c>
      <c r="E24" s="85" t="s">
        <v>1122</v>
      </c>
      <c r="F24" s="86" t="s">
        <v>1093</v>
      </c>
      <c r="G24" s="86" t="s">
        <v>1036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1087</v>
      </c>
      <c r="B25" s="81" t="s">
        <v>1123</v>
      </c>
      <c r="C25" s="83" t="s">
        <v>1124</v>
      </c>
      <c r="D25" s="85" t="s">
        <v>1125</v>
      </c>
      <c r="E25" s="85" t="s">
        <v>1126</v>
      </c>
      <c r="F25" s="86" t="s">
        <v>1093</v>
      </c>
      <c r="G25" s="86" t="s">
        <v>1078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1087</v>
      </c>
      <c r="B26" s="81" t="s">
        <v>1127</v>
      </c>
      <c r="C26" s="83" t="s">
        <v>1128</v>
      </c>
      <c r="D26" s="85" t="s">
        <v>1129</v>
      </c>
      <c r="E26" s="85" t="s">
        <v>1130</v>
      </c>
      <c r="F26" s="86" t="s">
        <v>1093</v>
      </c>
      <c r="G26" s="86" t="s">
        <v>1078</v>
      </c>
      <c r="H26" s="86">
        <v>2</v>
      </c>
      <c r="I26" s="88">
        <f>IF(COUNTIF(J26:AW26,"&lt;&gt;")=0,"",SUMPRODUCT(((Recommendations[ImplStatus]="Implemented")+(Recommendations[ImplStatus]="Compensated"))*ISNUMBER(MATCH(Recommendations[Id],J26:AW26,0)))/COUNTIF(J26:AW26,"&lt;&gt;"))</f>
        <v>0</v>
      </c>
      <c r="J26" s="90" t="s">
        <v>482</v>
      </c>
      <c r="K26" s="90" t="s">
        <v>488</v>
      </c>
      <c r="L26" s="90" t="s">
        <v>494</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1087</v>
      </c>
      <c r="B27" s="81" t="s">
        <v>1131</v>
      </c>
      <c r="C27" s="83" t="s">
        <v>1132</v>
      </c>
      <c r="D27" s="85" t="s">
        <v>1133</v>
      </c>
      <c r="E27" s="85" t="s">
        <v>1134</v>
      </c>
      <c r="F27" s="86" t="s">
        <v>1093</v>
      </c>
      <c r="G27" s="86" t="s">
        <v>1078</v>
      </c>
      <c r="H27" s="86">
        <v>2</v>
      </c>
      <c r="I27" s="88">
        <f>IF(COUNTIF(J27:AW27,"&lt;&gt;")=0,"",SUMPRODUCT(((Recommendations[ImplStatus]="Implemented")+(Recommendations[ImplStatus]="Compensated"))*ISNUMBER(MATCH(Recommendations[Id],J27:AW27,0)))/COUNTIF(J27:AW27,"&lt;&gt;"))</f>
        <v>0</v>
      </c>
      <c r="J27" s="90" t="s">
        <v>562</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1087</v>
      </c>
      <c r="B28" s="81" t="s">
        <v>1135</v>
      </c>
      <c r="C28" s="83" t="s">
        <v>1136</v>
      </c>
      <c r="D28" s="85" t="s">
        <v>1137</v>
      </c>
      <c r="E28" s="85" t="s">
        <v>1138</v>
      </c>
      <c r="F28" s="86" t="s">
        <v>1093</v>
      </c>
      <c r="G28" s="86" t="s">
        <v>1078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1087</v>
      </c>
      <c r="B29" s="81" t="s">
        <v>1139</v>
      </c>
      <c r="C29" s="83" t="s">
        <v>1140</v>
      </c>
      <c r="D29" s="85" t="s">
        <v>1141</v>
      </c>
      <c r="E29" s="85" t="s">
        <v>1142</v>
      </c>
      <c r="F29" s="86" t="s">
        <v>1093</v>
      </c>
      <c r="G29" s="86" t="s">
        <v>1078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1087</v>
      </c>
      <c r="B30" s="81" t="s">
        <v>1143</v>
      </c>
      <c r="C30" s="83" t="s">
        <v>1144</v>
      </c>
      <c r="D30" s="85" t="s">
        <v>1145</v>
      </c>
      <c r="E30" s="85" t="s">
        <v>1146</v>
      </c>
      <c r="F30" s="86" t="s">
        <v>1093</v>
      </c>
      <c r="G30" s="86" t="s">
        <v>1046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1147</v>
      </c>
      <c r="B31" s="80">
        <v>4</v>
      </c>
      <c r="C31" s="82" t="s">
        <v>25</v>
      </c>
      <c r="D31" s="84" t="s">
        <v>1148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1147</v>
      </c>
      <c r="B32" s="81" t="s">
        <v>1149</v>
      </c>
      <c r="C32" s="83" t="s">
        <v>1150</v>
      </c>
      <c r="D32" s="85" t="s">
        <v>1151</v>
      </c>
      <c r="E32" s="85" t="s">
        <v>1152</v>
      </c>
      <c r="F32" s="86" t="s">
        <v>1153</v>
      </c>
      <c r="G32" s="86" t="s">
        <v>1094</v>
      </c>
      <c r="H32" s="86">
        <v>1</v>
      </c>
      <c r="I32" s="88">
        <f>IF(COUNTIF(J32:AW32,"&lt;&gt;")=0,"",SUMPRODUCT(((Recommendations[ImplStatus]="Implemented")+(Recommendations[ImplStatus]="Compensated"))*ISNUMBER(MATCH(Recommendations[Id],J32:AW32,0)))/COUNTIF(J32:AW32,"&lt;&gt;"))</f>
        <v>0</v>
      </c>
      <c r="J32" s="90" t="s">
        <v>511</v>
      </c>
      <c r="K32" s="90" t="s">
        <v>557</v>
      </c>
      <c r="L32" s="90" t="s">
        <v>607</v>
      </c>
      <c r="M32" s="90" t="s">
        <v>682</v>
      </c>
      <c r="N32" s="90" t="s">
        <v>687</v>
      </c>
      <c r="O32" s="90" t="s">
        <v>692</v>
      </c>
      <c r="P32" s="90" t="s">
        <v>697</v>
      </c>
      <c r="Q32" s="90" t="s">
        <v>702</v>
      </c>
      <c r="R32" s="90" t="s">
        <v>707</v>
      </c>
      <c r="S32" s="90" t="s">
        <v>712</v>
      </c>
      <c r="T32" s="90" t="s">
        <v>717</v>
      </c>
      <c r="U32" s="90" t="s">
        <v>742</v>
      </c>
      <c r="V32" s="90" t="s">
        <v>747</v>
      </c>
      <c r="W32" s="90" t="s">
        <v>751</v>
      </c>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1147</v>
      </c>
      <c r="B33" s="81" t="s">
        <v>366</v>
      </c>
      <c r="C33" s="83" t="s">
        <v>1154</v>
      </c>
      <c r="D33" s="85" t="s">
        <v>1155</v>
      </c>
      <c r="E33" s="85" t="s">
        <v>1156</v>
      </c>
      <c r="F33" s="86" t="s">
        <v>1153</v>
      </c>
      <c r="G33" s="86" t="s">
        <v>1094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1147</v>
      </c>
      <c r="B34" s="81" t="s">
        <v>1157</v>
      </c>
      <c r="C34" s="83" t="s">
        <v>1158</v>
      </c>
      <c r="D34" s="85" t="s">
        <v>1159</v>
      </c>
      <c r="E34" s="85" t="s">
        <v>1160</v>
      </c>
      <c r="F34" s="86" t="s">
        <v>1035</v>
      </c>
      <c r="G34" s="86" t="s">
        <v>1078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1147</v>
      </c>
      <c r="B35" s="81" t="s">
        <v>1161</v>
      </c>
      <c r="C35" s="83" t="s">
        <v>1162</v>
      </c>
      <c r="D35" s="85" t="s">
        <v>1163</v>
      </c>
      <c r="E35" s="85" t="s">
        <v>1164</v>
      </c>
      <c r="F35" s="86" t="s">
        <v>1035</v>
      </c>
      <c r="G35" s="86" t="s">
        <v>1078</v>
      </c>
      <c r="H35" s="86">
        <v>1</v>
      </c>
      <c r="I35" s="88">
        <f>IF(COUNTIF(J35:AW35,"&lt;&gt;")=0,"",SUMPRODUCT(((Recommendations[ImplStatus]="Implemented")+(Recommendations[ImplStatus]="Compensated"))*ISNUMBER(MATCH(Recommendations[Id],J35:AW35,0)))/COUNTIF(J35:AW35,"&lt;&gt;"))</f>
        <v>0</v>
      </c>
      <c r="J35" s="90" t="s">
        <v>322</v>
      </c>
      <c r="K35" s="90" t="s">
        <v>327</v>
      </c>
      <c r="L35" s="90" t="s">
        <v>332</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1147</v>
      </c>
      <c r="B36" s="81" t="s">
        <v>1165</v>
      </c>
      <c r="C36" s="83" t="s">
        <v>1166</v>
      </c>
      <c r="D36" s="85" t="s">
        <v>1167</v>
      </c>
      <c r="E36" s="85" t="s">
        <v>1168</v>
      </c>
      <c r="F36" s="86" t="s">
        <v>1035</v>
      </c>
      <c r="G36" s="86" t="s">
        <v>1078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1147</v>
      </c>
      <c r="B37" s="81" t="s">
        <v>1169</v>
      </c>
      <c r="C37" s="83" t="s">
        <v>1170</v>
      </c>
      <c r="D37" s="85" t="s">
        <v>1171</v>
      </c>
      <c r="E37" s="85" t="s">
        <v>1172</v>
      </c>
      <c r="F37" s="86" t="s">
        <v>1035</v>
      </c>
      <c r="G37" s="86" t="s">
        <v>1078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1147</v>
      </c>
      <c r="B38" s="81" t="s">
        <v>1173</v>
      </c>
      <c r="C38" s="83" t="s">
        <v>1174</v>
      </c>
      <c r="D38" s="85" t="s">
        <v>1175</v>
      </c>
      <c r="E38" s="85" t="s">
        <v>1176</v>
      </c>
      <c r="F38" s="86" t="s">
        <v>1177</v>
      </c>
      <c r="G38" s="86" t="s">
        <v>1078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1147</v>
      </c>
      <c r="B39" s="81" t="s">
        <v>1178</v>
      </c>
      <c r="C39" s="83" t="s">
        <v>1179</v>
      </c>
      <c r="D39" s="85" t="s">
        <v>1180</v>
      </c>
      <c r="E39" s="85" t="s">
        <v>1181</v>
      </c>
      <c r="F39" s="86" t="s">
        <v>1035</v>
      </c>
      <c r="G39" s="86" t="s">
        <v>1078</v>
      </c>
      <c r="H39" s="86">
        <v>2</v>
      </c>
      <c r="I39" s="88">
        <f>IF(COUNTIF(J39:AW39,"&lt;&gt;")=0,"",SUMPRODUCT(((Recommendations[ImplStatus]="Implemented")+(Recommendations[ImplStatus]="Compensated"))*ISNUMBER(MATCH(Recommendations[Id],J39:AW39,0)))/COUNTIF(J39:AW39,"&lt;&gt;"))</f>
        <v>0</v>
      </c>
      <c r="J39" s="90" t="s">
        <v>18</v>
      </c>
      <c r="K39" s="90" t="s">
        <v>30</v>
      </c>
      <c r="L39" s="90" t="s">
        <v>36</v>
      </c>
      <c r="M39" s="90" t="s">
        <v>129</v>
      </c>
      <c r="N39" s="90" t="s">
        <v>134</v>
      </c>
      <c r="O39" s="90" t="s">
        <v>140</v>
      </c>
      <c r="P39" s="90" t="s">
        <v>145</v>
      </c>
      <c r="Q39" s="90" t="s">
        <v>151</v>
      </c>
      <c r="R39" s="90" t="s">
        <v>156</v>
      </c>
      <c r="S39" s="90" t="s">
        <v>161</v>
      </c>
      <c r="T39" s="90" t="s">
        <v>166</v>
      </c>
      <c r="U39" s="90" t="s">
        <v>170</v>
      </c>
      <c r="V39" s="90" t="s">
        <v>176</v>
      </c>
      <c r="W39" s="90" t="s">
        <v>181</v>
      </c>
      <c r="X39" s="90" t="s">
        <v>186</v>
      </c>
      <c r="Y39" s="90" t="s">
        <v>191</v>
      </c>
      <c r="Z39" s="90" t="s">
        <v>196</v>
      </c>
      <c r="AA39" s="90" t="s">
        <v>202</v>
      </c>
      <c r="AB39" s="90" t="s">
        <v>207</v>
      </c>
      <c r="AC39" s="90" t="s">
        <v>212</v>
      </c>
      <c r="AD39" s="90" t="s">
        <v>217</v>
      </c>
      <c r="AE39" s="90" t="s">
        <v>223</v>
      </c>
      <c r="AF39" s="90" t="s">
        <v>230</v>
      </c>
      <c r="AG39" s="90" t="s">
        <v>236</v>
      </c>
      <c r="AH39" s="90" t="s">
        <v>241</v>
      </c>
      <c r="AI39" s="90" t="s">
        <v>246</v>
      </c>
      <c r="AJ39" s="90" t="s">
        <v>251</v>
      </c>
      <c r="AK39" s="90" t="s">
        <v>257</v>
      </c>
      <c r="AL39" s="90" t="s">
        <v>262</v>
      </c>
      <c r="AM39" s="90" t="s">
        <v>270</v>
      </c>
      <c r="AN39" s="90" t="s">
        <v>276</v>
      </c>
      <c r="AO39" s="90" t="s">
        <v>281</v>
      </c>
      <c r="AP39" s="90" t="s">
        <v>286</v>
      </c>
      <c r="AQ39" s="90" t="s">
        <v>296</v>
      </c>
      <c r="AR39" s="90" t="s">
        <v>301</v>
      </c>
      <c r="AS39" s="90" t="s">
        <v>306</v>
      </c>
      <c r="AT39" s="90" t="s">
        <v>311</v>
      </c>
      <c r="AU39" s="90" t="s">
        <v>316</v>
      </c>
      <c r="AV39" s="90" t="s">
        <v>327</v>
      </c>
      <c r="AW39" s="101" t="s">
        <v>332</v>
      </c>
    </row>
    <row r="40" spans="1:49" ht="60" customHeight="1" x14ac:dyDescent="0.35">
      <c r="A40" s="98" t="s">
        <v>1147</v>
      </c>
      <c r="B40" s="81" t="s">
        <v>1182</v>
      </c>
      <c r="C40" s="83" t="s">
        <v>1183</v>
      </c>
      <c r="D40" s="85" t="s">
        <v>1184</v>
      </c>
      <c r="E40" s="85" t="s">
        <v>1185</v>
      </c>
      <c r="F40" s="86" t="s">
        <v>1035</v>
      </c>
      <c r="G40" s="86" t="s">
        <v>1078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1147</v>
      </c>
      <c r="B41" s="81" t="s">
        <v>1186</v>
      </c>
      <c r="C41" s="83" t="s">
        <v>1187</v>
      </c>
      <c r="D41" s="85" t="s">
        <v>1188</v>
      </c>
      <c r="E41" s="85" t="s">
        <v>1189</v>
      </c>
      <c r="F41" s="86" t="s">
        <v>1035</v>
      </c>
      <c r="G41" s="86" t="s">
        <v>1078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1147</v>
      </c>
      <c r="B42" s="81" t="s">
        <v>1190</v>
      </c>
      <c r="C42" s="83" t="s">
        <v>1191</v>
      </c>
      <c r="D42" s="85" t="s">
        <v>1192</v>
      </c>
      <c r="E42" s="85" t="s">
        <v>1193</v>
      </c>
      <c r="F42" s="86" t="s">
        <v>1093</v>
      </c>
      <c r="G42" s="86" t="s">
        <v>1078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1147</v>
      </c>
      <c r="B43" s="81" t="s">
        <v>1194</v>
      </c>
      <c r="C43" s="83" t="s">
        <v>1195</v>
      </c>
      <c r="D43" s="85" t="s">
        <v>1196</v>
      </c>
      <c r="E43" s="85" t="s">
        <v>1197</v>
      </c>
      <c r="F43" s="86" t="s">
        <v>1093</v>
      </c>
      <c r="G43" s="86" t="s">
        <v>1078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1198</v>
      </c>
      <c r="B44" s="80">
        <v>5</v>
      </c>
      <c r="C44" s="82" t="s">
        <v>25</v>
      </c>
      <c r="D44" s="84" t="s">
        <v>1199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1198</v>
      </c>
      <c r="B45" s="81" t="s">
        <v>1200</v>
      </c>
      <c r="C45" s="83" t="s">
        <v>1201</v>
      </c>
      <c r="D45" s="85" t="s">
        <v>1202</v>
      </c>
      <c r="E45" s="85" t="s">
        <v>1203</v>
      </c>
      <c r="F45" s="86" t="s">
        <v>1177</v>
      </c>
      <c r="G45" s="86" t="s">
        <v>1036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1198</v>
      </c>
      <c r="B46" s="81" t="s">
        <v>1204</v>
      </c>
      <c r="C46" s="83" t="s">
        <v>1205</v>
      </c>
      <c r="D46" s="85" t="s">
        <v>1206</v>
      </c>
      <c r="E46" s="85" t="s">
        <v>1207</v>
      </c>
      <c r="F46" s="86" t="s">
        <v>1177</v>
      </c>
      <c r="G46" s="86" t="s">
        <v>1078</v>
      </c>
      <c r="H46" s="86">
        <v>1</v>
      </c>
      <c r="I46" s="88">
        <f>IF(COUNTIF(J46:AW46,"&lt;&gt;")=0,"",SUMPRODUCT(((Recommendations[ImplStatus]="Implemented")+(Recommendations[ImplStatus]="Compensated"))*ISNUMBER(MATCH(Recommendations[Id],J46:AW46,0)))/COUNTIF(J46:AW46,"&lt;&gt;"))</f>
        <v>0</v>
      </c>
      <c r="J46" s="90" t="s">
        <v>447</v>
      </c>
      <c r="K46" s="90" t="s">
        <v>464</v>
      </c>
      <c r="L46" s="90" t="s">
        <v>476</v>
      </c>
      <c r="M46" s="90" t="s">
        <v>552</v>
      </c>
      <c r="N46" s="90" t="s">
        <v>568</v>
      </c>
      <c r="O46" s="90" t="s">
        <v>574</v>
      </c>
      <c r="P46" s="90" t="s">
        <v>579</v>
      </c>
      <c r="Q46" s="90" t="s">
        <v>585</v>
      </c>
      <c r="R46" s="90" t="s">
        <v>590</v>
      </c>
      <c r="S46" s="90" t="s">
        <v>596</v>
      </c>
      <c r="T46" s="90" t="s">
        <v>677</v>
      </c>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1198</v>
      </c>
      <c r="B47" s="81" t="s">
        <v>1208</v>
      </c>
      <c r="C47" s="83" t="s">
        <v>1209</v>
      </c>
      <c r="D47" s="85" t="s">
        <v>1210</v>
      </c>
      <c r="E47" s="85" t="s">
        <v>1211</v>
      </c>
      <c r="F47" s="86" t="s">
        <v>1177</v>
      </c>
      <c r="G47" s="86" t="s">
        <v>1078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1198</v>
      </c>
      <c r="B48" s="81" t="s">
        <v>1212</v>
      </c>
      <c r="C48" s="83" t="s">
        <v>1213</v>
      </c>
      <c r="D48" s="85" t="s">
        <v>1214</v>
      </c>
      <c r="E48" s="85" t="s">
        <v>1215</v>
      </c>
      <c r="F48" s="86" t="s">
        <v>1177</v>
      </c>
      <c r="G48" s="86" t="s">
        <v>1078</v>
      </c>
      <c r="H48" s="86">
        <v>1</v>
      </c>
      <c r="I48" s="88">
        <f>IF(COUNTIF(J48:AW48,"&lt;&gt;")=0,"",SUMPRODUCT(((Recommendations[ImplStatus]="Implemented")+(Recommendations[ImplStatus]="Compensated"))*ISNUMBER(MATCH(Recommendations[Id],J48:AW48,0)))/COUNTIF(J48:AW48,"&lt;&gt;"))</f>
        <v>0</v>
      </c>
      <c r="J48" s="90" t="s">
        <v>452</v>
      </c>
      <c r="K48" s="90" t="s">
        <v>536</v>
      </c>
      <c r="L48" s="90" t="s">
        <v>541</v>
      </c>
      <c r="M48" s="90" t="s">
        <v>546</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1198</v>
      </c>
      <c r="B49" s="81" t="s">
        <v>1216</v>
      </c>
      <c r="C49" s="83" t="s">
        <v>1217</v>
      </c>
      <c r="D49" s="85" t="s">
        <v>1218</v>
      </c>
      <c r="E49" s="85" t="s">
        <v>1219</v>
      </c>
      <c r="F49" s="86" t="s">
        <v>1177</v>
      </c>
      <c r="G49" s="86" t="s">
        <v>1036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1198</v>
      </c>
      <c r="B50" s="81" t="s">
        <v>1220</v>
      </c>
      <c r="C50" s="83" t="s">
        <v>1221</v>
      </c>
      <c r="D50" s="85" t="s">
        <v>1222</v>
      </c>
      <c r="E50" s="85" t="s">
        <v>1223</v>
      </c>
      <c r="F50" s="86" t="s">
        <v>1177</v>
      </c>
      <c r="G50" s="86" t="s">
        <v>1094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1224</v>
      </c>
      <c r="B51" s="80">
        <v>6</v>
      </c>
      <c r="C51" s="82" t="s">
        <v>25</v>
      </c>
      <c r="D51" s="84" t="s">
        <v>1225</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1224</v>
      </c>
      <c r="B52" s="81" t="s">
        <v>1226</v>
      </c>
      <c r="C52" s="83" t="s">
        <v>1227</v>
      </c>
      <c r="D52" s="85" t="s">
        <v>1228</v>
      </c>
      <c r="E52" s="85" t="s">
        <v>1229</v>
      </c>
      <c r="F52" s="86" t="s">
        <v>1153</v>
      </c>
      <c r="G52" s="86" t="s">
        <v>1094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1224</v>
      </c>
      <c r="B53" s="81" t="s">
        <v>1230</v>
      </c>
      <c r="C53" s="83" t="s">
        <v>1231</v>
      </c>
      <c r="D53" s="85" t="s">
        <v>1232</v>
      </c>
      <c r="E53" s="85" t="s">
        <v>1233</v>
      </c>
      <c r="F53" s="86" t="s">
        <v>1153</v>
      </c>
      <c r="G53" s="86" t="s">
        <v>1094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1224</v>
      </c>
      <c r="B54" s="81" t="s">
        <v>1234</v>
      </c>
      <c r="C54" s="83" t="s">
        <v>1235</v>
      </c>
      <c r="D54" s="85" t="s">
        <v>1236</v>
      </c>
      <c r="E54" s="85" t="s">
        <v>1237</v>
      </c>
      <c r="F54" s="86" t="s">
        <v>1177</v>
      </c>
      <c r="G54" s="86" t="s">
        <v>1078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1224</v>
      </c>
      <c r="B55" s="81" t="s">
        <v>1238</v>
      </c>
      <c r="C55" s="83" t="s">
        <v>1239</v>
      </c>
      <c r="D55" s="85" t="s">
        <v>1240</v>
      </c>
      <c r="E55" s="85" t="s">
        <v>1241</v>
      </c>
      <c r="F55" s="86" t="s">
        <v>1177</v>
      </c>
      <c r="G55" s="86" t="s">
        <v>1078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1224</v>
      </c>
      <c r="B56" s="81" t="s">
        <v>1242</v>
      </c>
      <c r="C56" s="83" t="s">
        <v>1243</v>
      </c>
      <c r="D56" s="85" t="s">
        <v>1244</v>
      </c>
      <c r="E56" s="85" t="s">
        <v>1245</v>
      </c>
      <c r="F56" s="86" t="s">
        <v>1177</v>
      </c>
      <c r="G56" s="86" t="s">
        <v>1078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1224</v>
      </c>
      <c r="B57" s="81" t="s">
        <v>1246</v>
      </c>
      <c r="C57" s="83" t="s">
        <v>1247</v>
      </c>
      <c r="D57" s="85" t="s">
        <v>1248</v>
      </c>
      <c r="E57" s="85" t="s">
        <v>1249</v>
      </c>
      <c r="F57" s="86" t="s">
        <v>1061</v>
      </c>
      <c r="G57" s="86" t="s">
        <v>1036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1224</v>
      </c>
      <c r="B58" s="81" t="s">
        <v>1250</v>
      </c>
      <c r="C58" s="83" t="s">
        <v>1251</v>
      </c>
      <c r="D58" s="85" t="s">
        <v>1252</v>
      </c>
      <c r="E58" s="85" t="s">
        <v>1253</v>
      </c>
      <c r="F58" s="86" t="s">
        <v>1177</v>
      </c>
      <c r="G58" s="86" t="s">
        <v>1078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1224</v>
      </c>
      <c r="B59" s="81" t="s">
        <v>1254</v>
      </c>
      <c r="C59" s="83" t="s">
        <v>1255</v>
      </c>
      <c r="D59" s="85" t="s">
        <v>1256</v>
      </c>
      <c r="E59" s="85" t="s">
        <v>1257</v>
      </c>
      <c r="F59" s="86" t="s">
        <v>1177</v>
      </c>
      <c r="G59" s="86" t="s">
        <v>1094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1258</v>
      </c>
      <c r="B60" s="80">
        <v>7</v>
      </c>
      <c r="C60" s="82" t="s">
        <v>25</v>
      </c>
      <c r="D60" s="84" t="s">
        <v>1259</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1258</v>
      </c>
      <c r="B61" s="81" t="s">
        <v>1260</v>
      </c>
      <c r="C61" s="83" t="s">
        <v>1261</v>
      </c>
      <c r="D61" s="85" t="s">
        <v>1262</v>
      </c>
      <c r="E61" s="85" t="s">
        <v>1263</v>
      </c>
      <c r="F61" s="86" t="s">
        <v>1153</v>
      </c>
      <c r="G61" s="86" t="s">
        <v>1094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1258</v>
      </c>
      <c r="B62" s="81" t="s">
        <v>1264</v>
      </c>
      <c r="C62" s="83" t="s">
        <v>1265</v>
      </c>
      <c r="D62" s="85" t="s">
        <v>1266</v>
      </c>
      <c r="E62" s="85" t="s">
        <v>1267</v>
      </c>
      <c r="F62" s="86" t="s">
        <v>1153</v>
      </c>
      <c r="G62" s="86" t="s">
        <v>1094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1258</v>
      </c>
      <c r="B63" s="81" t="s">
        <v>1268</v>
      </c>
      <c r="C63" s="83" t="s">
        <v>1269</v>
      </c>
      <c r="D63" s="85" t="s">
        <v>1270</v>
      </c>
      <c r="E63" s="85" t="s">
        <v>1271</v>
      </c>
      <c r="F63" s="86" t="s">
        <v>1061</v>
      </c>
      <c r="G63" s="86" t="s">
        <v>1078</v>
      </c>
      <c r="H63" s="86">
        <v>1</v>
      </c>
      <c r="I63" s="88">
        <f>IF(COUNTIF(J63:AW63,"&lt;&gt;")=0,"",SUMPRODUCT(((Recommendations[ImplStatus]="Implemented")+(Recommendations[ImplStatus]="Compensated"))*ISNUMBER(MATCH(Recommendations[Id],J63:AW63,0)))/COUNTIF(J63:AW63,"&lt;&gt;"))</f>
        <v>0</v>
      </c>
      <c r="J63" s="90" t="s">
        <v>64</v>
      </c>
      <c r="K63" s="90" t="s">
        <v>69</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1258</v>
      </c>
      <c r="B64" s="81" t="s">
        <v>1272</v>
      </c>
      <c r="C64" s="83" t="s">
        <v>1273</v>
      </c>
      <c r="D64" s="85" t="s">
        <v>1274</v>
      </c>
      <c r="E64" s="85" t="s">
        <v>1275</v>
      </c>
      <c r="F64" s="86" t="s">
        <v>1061</v>
      </c>
      <c r="G64" s="86" t="s">
        <v>1078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1258</v>
      </c>
      <c r="B65" s="81" t="s">
        <v>1276</v>
      </c>
      <c r="C65" s="83" t="s">
        <v>1277</v>
      </c>
      <c r="D65" s="85" t="s">
        <v>1278</v>
      </c>
      <c r="E65" s="85" t="s">
        <v>1279</v>
      </c>
      <c r="F65" s="86" t="s">
        <v>1061</v>
      </c>
      <c r="G65" s="86" t="s">
        <v>1036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1258</v>
      </c>
      <c r="B66" s="81" t="s">
        <v>1280</v>
      </c>
      <c r="C66" s="83" t="s">
        <v>1281</v>
      </c>
      <c r="D66" s="85" t="s">
        <v>1282</v>
      </c>
      <c r="E66" s="85" t="s">
        <v>1283</v>
      </c>
      <c r="F66" s="86" t="s">
        <v>1061</v>
      </c>
      <c r="G66" s="86" t="s">
        <v>1036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1258</v>
      </c>
      <c r="B67" s="81" t="s">
        <v>1284</v>
      </c>
      <c r="C67" s="83" t="s">
        <v>1285</v>
      </c>
      <c r="D67" s="85" t="s">
        <v>1286</v>
      </c>
      <c r="E67" s="85" t="s">
        <v>1287</v>
      </c>
      <c r="F67" s="86" t="s">
        <v>1061</v>
      </c>
      <c r="G67" s="86" t="s">
        <v>1041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1288</v>
      </c>
      <c r="B68" s="80">
        <v>8</v>
      </c>
      <c r="C68" s="82" t="s">
        <v>25</v>
      </c>
      <c r="D68" s="84" t="s">
        <v>1289</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1288</v>
      </c>
      <c r="B69" s="81" t="s">
        <v>1290</v>
      </c>
      <c r="C69" s="83" t="s">
        <v>1291</v>
      </c>
      <c r="D69" s="85" t="s">
        <v>1292</v>
      </c>
      <c r="E69" s="85" t="s">
        <v>1293</v>
      </c>
      <c r="F69" s="86" t="s">
        <v>1153</v>
      </c>
      <c r="G69" s="86" t="s">
        <v>1094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1288</v>
      </c>
      <c r="B70" s="81" t="s">
        <v>1294</v>
      </c>
      <c r="C70" s="83" t="s">
        <v>1295</v>
      </c>
      <c r="D70" s="85" t="s">
        <v>1296</v>
      </c>
      <c r="E70" s="85" t="s">
        <v>1297</v>
      </c>
      <c r="F70" s="86" t="s">
        <v>1093</v>
      </c>
      <c r="G70" s="86" t="s">
        <v>1046</v>
      </c>
      <c r="H70" s="86">
        <v>1</v>
      </c>
      <c r="I70" s="88">
        <f>IF(COUNTIF(J70:AW70,"&lt;&gt;")=0,"",SUMPRODUCT(((Recommendations[ImplStatus]="Implemented")+(Recommendations[ImplStatus]="Compensated"))*ISNUMBER(MATCH(Recommendations[Id],J70:AW70,0)))/COUNTIF(J70:AW70,"&lt;&gt;"))</f>
        <v>0</v>
      </c>
      <c r="J70" s="90" t="s">
        <v>338</v>
      </c>
      <c r="K70" s="90" t="s">
        <v>343</v>
      </c>
      <c r="L70" s="90" t="s">
        <v>348</v>
      </c>
      <c r="M70" s="90" t="s">
        <v>354</v>
      </c>
      <c r="N70" s="90" t="s">
        <v>441</v>
      </c>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1288</v>
      </c>
      <c r="B71" s="81" t="s">
        <v>1298</v>
      </c>
      <c r="C71" s="83" t="s">
        <v>1299</v>
      </c>
      <c r="D71" s="85" t="s">
        <v>1300</v>
      </c>
      <c r="E71" s="85" t="s">
        <v>1301</v>
      </c>
      <c r="F71" s="86" t="s">
        <v>1093</v>
      </c>
      <c r="G71" s="86" t="s">
        <v>1078</v>
      </c>
      <c r="H71" s="86">
        <v>1</v>
      </c>
      <c r="I71" s="88">
        <f>IF(COUNTIF(J71:AW71,"&lt;&gt;")=0,"",SUMPRODUCT(((Recommendations[ImplStatus]="Implemented")+(Recommendations[ImplStatus]="Compensated"))*ISNUMBER(MATCH(Recommendations[Id],J71:AW71,0)))/COUNTIF(J71:AW71,"&lt;&gt;"))</f>
        <v>0</v>
      </c>
      <c r="J71" s="90" t="s">
        <v>366</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1288</v>
      </c>
      <c r="B72" s="81" t="s">
        <v>1302</v>
      </c>
      <c r="C72" s="83" t="s">
        <v>1303</v>
      </c>
      <c r="D72" s="85" t="s">
        <v>1304</v>
      </c>
      <c r="E72" s="85" t="s">
        <v>1305</v>
      </c>
      <c r="F72" s="86" t="s">
        <v>1306</v>
      </c>
      <c r="G72" s="86" t="s">
        <v>1078</v>
      </c>
      <c r="H72" s="86">
        <v>2</v>
      </c>
      <c r="I72" s="88">
        <f>IF(COUNTIF(J72:AW72,"&lt;&gt;")=0,"",SUMPRODUCT(((Recommendations[ImplStatus]="Implemented")+(Recommendations[ImplStatus]="Compensated"))*ISNUMBER(MATCH(Recommendations[Id],J72:AW72,0)))/COUNTIF(J72:AW72,"&lt;&gt;"))</f>
        <v>0</v>
      </c>
      <c r="J72" s="90" t="s">
        <v>118</v>
      </c>
      <c r="K72" s="90" t="s">
        <v>123</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1288</v>
      </c>
      <c r="B73" s="81" t="s">
        <v>1307</v>
      </c>
      <c r="C73" s="83" t="s">
        <v>1308</v>
      </c>
      <c r="D73" s="85" t="s">
        <v>1309</v>
      </c>
      <c r="E73" s="85" t="s">
        <v>1310</v>
      </c>
      <c r="F73" s="86" t="s">
        <v>1093</v>
      </c>
      <c r="G73" s="86" t="s">
        <v>1046</v>
      </c>
      <c r="H73" s="86">
        <v>2</v>
      </c>
      <c r="I73" s="88">
        <f>IF(COUNTIF(J73:AW73,"&lt;&gt;")=0,"",SUMPRODUCT(((Recommendations[ImplStatus]="Implemented")+(Recommendations[ImplStatus]="Compensated"))*ISNUMBER(MATCH(Recommendations[Id],J73:AW73,0)))/COUNTIF(J73:AW73,"&lt;&gt;"))</f>
        <v>0</v>
      </c>
      <c r="J73" s="90" t="s">
        <v>291</v>
      </c>
      <c r="K73" s="90" t="s">
        <v>505</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1288</v>
      </c>
      <c r="B74" s="81" t="s">
        <v>1311</v>
      </c>
      <c r="C74" s="83" t="s">
        <v>1312</v>
      </c>
      <c r="D74" s="85" t="s">
        <v>1313</v>
      </c>
      <c r="E74" s="85" t="s">
        <v>1314</v>
      </c>
      <c r="F74" s="86" t="s">
        <v>1093</v>
      </c>
      <c r="G74" s="86" t="s">
        <v>1046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1288</v>
      </c>
      <c r="B75" s="81" t="s">
        <v>1315</v>
      </c>
      <c r="C75" s="83" t="s">
        <v>1316</v>
      </c>
      <c r="D75" s="85" t="s">
        <v>1317</v>
      </c>
      <c r="E75" s="85" t="s">
        <v>1318</v>
      </c>
      <c r="F75" s="86" t="s">
        <v>1093</v>
      </c>
      <c r="G75" s="86" t="s">
        <v>1046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1288</v>
      </c>
      <c r="B76" s="81" t="s">
        <v>1319</v>
      </c>
      <c r="C76" s="83" t="s">
        <v>1320</v>
      </c>
      <c r="D76" s="85" t="s">
        <v>1321</v>
      </c>
      <c r="E76" s="85" t="s">
        <v>1322</v>
      </c>
      <c r="F76" s="86" t="s">
        <v>1093</v>
      </c>
      <c r="G76" s="86" t="s">
        <v>1046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1288</v>
      </c>
      <c r="B77" s="81" t="s">
        <v>1323</v>
      </c>
      <c r="C77" s="83" t="s">
        <v>1324</v>
      </c>
      <c r="D77" s="85" t="s">
        <v>1325</v>
      </c>
      <c r="E77" s="85" t="s">
        <v>1326</v>
      </c>
      <c r="F77" s="86" t="s">
        <v>1093</v>
      </c>
      <c r="G77" s="86" t="s">
        <v>1046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1288</v>
      </c>
      <c r="B78" s="81" t="s">
        <v>1327</v>
      </c>
      <c r="C78" s="83" t="s">
        <v>1328</v>
      </c>
      <c r="D78" s="85" t="s">
        <v>1329</v>
      </c>
      <c r="E78" s="85" t="s">
        <v>1330</v>
      </c>
      <c r="F78" s="86" t="s">
        <v>1093</v>
      </c>
      <c r="G78" s="86" t="s">
        <v>1078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1288</v>
      </c>
      <c r="B79" s="81" t="s">
        <v>1331</v>
      </c>
      <c r="C79" s="83" t="s">
        <v>1332</v>
      </c>
      <c r="D79" s="85" t="s">
        <v>1333</v>
      </c>
      <c r="E79" s="85" t="s">
        <v>1334</v>
      </c>
      <c r="F79" s="86" t="s">
        <v>1093</v>
      </c>
      <c r="G79" s="86" t="s">
        <v>1046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1288</v>
      </c>
      <c r="B80" s="81" t="s">
        <v>1335</v>
      </c>
      <c r="C80" s="83" t="s">
        <v>1336</v>
      </c>
      <c r="D80" s="85" t="s">
        <v>1337</v>
      </c>
      <c r="E80" s="85" t="s">
        <v>1338</v>
      </c>
      <c r="F80" s="86" t="s">
        <v>1093</v>
      </c>
      <c r="G80" s="86" t="s">
        <v>1046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1339</v>
      </c>
      <c r="B81" s="80">
        <v>9</v>
      </c>
      <c r="C81" s="82" t="s">
        <v>25</v>
      </c>
      <c r="D81" s="84" t="s">
        <v>1340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1339</v>
      </c>
      <c r="B82" s="81" t="s">
        <v>1341</v>
      </c>
      <c r="C82" s="83" t="s">
        <v>1342</v>
      </c>
      <c r="D82" s="85" t="s">
        <v>1343</v>
      </c>
      <c r="E82" s="85" t="s">
        <v>1344</v>
      </c>
      <c r="F82" s="86" t="s">
        <v>1061</v>
      </c>
      <c r="G82" s="86" t="s">
        <v>1078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1339</v>
      </c>
      <c r="B83" s="81" t="s">
        <v>1345</v>
      </c>
      <c r="C83" s="83" t="s">
        <v>1346</v>
      </c>
      <c r="D83" s="85" t="s">
        <v>1347</v>
      </c>
      <c r="E83" s="85" t="s">
        <v>1348</v>
      </c>
      <c r="F83" s="86" t="s">
        <v>1035</v>
      </c>
      <c r="G83" s="86" t="s">
        <v>1078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1339</v>
      </c>
      <c r="B84" s="81" t="s">
        <v>1349</v>
      </c>
      <c r="C84" s="83" t="s">
        <v>1350</v>
      </c>
      <c r="D84" s="85" t="s">
        <v>1351</v>
      </c>
      <c r="E84" s="85" t="s">
        <v>1352</v>
      </c>
      <c r="F84" s="86" t="s">
        <v>1306</v>
      </c>
      <c r="G84" s="86" t="s">
        <v>1078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1339</v>
      </c>
      <c r="B85" s="81" t="s">
        <v>1353</v>
      </c>
      <c r="C85" s="83" t="s">
        <v>1354</v>
      </c>
      <c r="D85" s="85" t="s">
        <v>1355</v>
      </c>
      <c r="E85" s="85" t="s">
        <v>1356</v>
      </c>
      <c r="F85" s="86" t="s">
        <v>1061</v>
      </c>
      <c r="G85" s="86" t="s">
        <v>1078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1339</v>
      </c>
      <c r="B86" s="81" t="s">
        <v>1357</v>
      </c>
      <c r="C86" s="83" t="s">
        <v>1358</v>
      </c>
      <c r="D86" s="85" t="s">
        <v>1359</v>
      </c>
      <c r="E86" s="85" t="s">
        <v>1360</v>
      </c>
      <c r="F86" s="86" t="s">
        <v>1306</v>
      </c>
      <c r="G86" s="86" t="s">
        <v>1078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1339</v>
      </c>
      <c r="B87" s="81" t="s">
        <v>1361</v>
      </c>
      <c r="C87" s="83" t="s">
        <v>1362</v>
      </c>
      <c r="D87" s="85" t="s">
        <v>1363</v>
      </c>
      <c r="E87" s="85" t="s">
        <v>1364</v>
      </c>
      <c r="F87" s="86" t="s">
        <v>1306</v>
      </c>
      <c r="G87" s="86" t="s">
        <v>1078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1339</v>
      </c>
      <c r="B88" s="81" t="s">
        <v>1365</v>
      </c>
      <c r="C88" s="83" t="s">
        <v>1366</v>
      </c>
      <c r="D88" s="85" t="s">
        <v>1367</v>
      </c>
      <c r="E88" s="85" t="s">
        <v>1368</v>
      </c>
      <c r="F88" s="86" t="s">
        <v>1306</v>
      </c>
      <c r="G88" s="86" t="s">
        <v>1078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1369</v>
      </c>
      <c r="B89" s="80">
        <v>10</v>
      </c>
      <c r="C89" s="82" t="s">
        <v>25</v>
      </c>
      <c r="D89" s="84" t="s">
        <v>1370</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1369</v>
      </c>
      <c r="B90" s="81" t="s">
        <v>1371</v>
      </c>
      <c r="C90" s="83" t="s">
        <v>1372</v>
      </c>
      <c r="D90" s="85" t="s">
        <v>1373</v>
      </c>
      <c r="E90" s="85" t="s">
        <v>1374</v>
      </c>
      <c r="F90" s="86" t="s">
        <v>1035</v>
      </c>
      <c r="G90" s="86" t="s">
        <v>1046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1369</v>
      </c>
      <c r="B91" s="81" t="s">
        <v>1375</v>
      </c>
      <c r="C91" s="83" t="s">
        <v>1376</v>
      </c>
      <c r="D91" s="85" t="s">
        <v>1377</v>
      </c>
      <c r="E91" s="85" t="s">
        <v>1378</v>
      </c>
      <c r="F91" s="86" t="s">
        <v>1035</v>
      </c>
      <c r="G91" s="86" t="s">
        <v>1078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1369</v>
      </c>
      <c r="B92" s="81" t="s">
        <v>1379</v>
      </c>
      <c r="C92" s="83" t="s">
        <v>1380</v>
      </c>
      <c r="D92" s="85" t="s">
        <v>1381</v>
      </c>
      <c r="E92" s="85" t="s">
        <v>1382</v>
      </c>
      <c r="F92" s="86" t="s">
        <v>1035</v>
      </c>
      <c r="G92" s="86" t="s">
        <v>1078</v>
      </c>
      <c r="H92" s="86">
        <v>1</v>
      </c>
      <c r="I92" s="88">
        <f>IF(COUNTIF(J92:AW92,"&lt;&gt;")=0,"",SUMPRODUCT(((Recommendations[ImplStatus]="Implemented")+(Recommendations[ImplStatus]="Compensated"))*ISNUMBER(MATCH(Recommendations[Id],J92:AW92,0)))/COUNTIF(J92:AW92,"&lt;&gt;"))</f>
        <v>0</v>
      </c>
      <c r="J92" s="90" t="s">
        <v>57</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1369</v>
      </c>
      <c r="B93" s="81" t="s">
        <v>1383</v>
      </c>
      <c r="C93" s="83" t="s">
        <v>1384</v>
      </c>
      <c r="D93" s="85" t="s">
        <v>1385</v>
      </c>
      <c r="E93" s="85" t="s">
        <v>1386</v>
      </c>
      <c r="F93" s="86" t="s">
        <v>1035</v>
      </c>
      <c r="G93" s="86" t="s">
        <v>1046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1369</v>
      </c>
      <c r="B94" s="81" t="s">
        <v>1387</v>
      </c>
      <c r="C94" s="83" t="s">
        <v>1388</v>
      </c>
      <c r="D94" s="85" t="s">
        <v>1389</v>
      </c>
      <c r="E94" s="85" t="s">
        <v>1390</v>
      </c>
      <c r="F94" s="86" t="s">
        <v>1035</v>
      </c>
      <c r="G94" s="86" t="s">
        <v>1078</v>
      </c>
      <c r="H94" s="86">
        <v>2</v>
      </c>
      <c r="I94" s="88">
        <f>IF(COUNTIF(J94:AW94,"&lt;&gt;")=0,"",SUMPRODUCT(((Recommendations[ImplStatus]="Implemented")+(Recommendations[ImplStatus]="Compensated"))*ISNUMBER(MATCH(Recommendations[Id],J94:AW94,0)))/COUNTIF(J94:AW94,"&lt;&gt;"))</f>
        <v>0</v>
      </c>
      <c r="J94" s="90" t="s">
        <v>85</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1369</v>
      </c>
      <c r="B95" s="81" t="s">
        <v>1391</v>
      </c>
      <c r="C95" s="83" t="s">
        <v>1392</v>
      </c>
      <c r="D95" s="85" t="s">
        <v>1393</v>
      </c>
      <c r="E95" s="85" t="s">
        <v>1394</v>
      </c>
      <c r="F95" s="86" t="s">
        <v>1035</v>
      </c>
      <c r="G95" s="86" t="s">
        <v>1078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1369</v>
      </c>
      <c r="B96" s="81" t="s">
        <v>1395</v>
      </c>
      <c r="C96" s="83" t="s">
        <v>1396</v>
      </c>
      <c r="D96" s="85" t="s">
        <v>1397</v>
      </c>
      <c r="E96" s="85" t="s">
        <v>1398</v>
      </c>
      <c r="F96" s="86" t="s">
        <v>1035</v>
      </c>
      <c r="G96" s="86" t="s">
        <v>1046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1399</v>
      </c>
      <c r="B97" s="80">
        <v>11</v>
      </c>
      <c r="C97" s="82" t="s">
        <v>25</v>
      </c>
      <c r="D97" s="84" t="s">
        <v>1400</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1399</v>
      </c>
      <c r="B98" s="81" t="s">
        <v>1401</v>
      </c>
      <c r="C98" s="83" t="s">
        <v>1402</v>
      </c>
      <c r="D98" s="85" t="s">
        <v>1403</v>
      </c>
      <c r="E98" s="85" t="s">
        <v>1404</v>
      </c>
      <c r="F98" s="86" t="s">
        <v>1153</v>
      </c>
      <c r="G98" s="86" t="s">
        <v>1094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1399</v>
      </c>
      <c r="B99" s="81" t="s">
        <v>1405</v>
      </c>
      <c r="C99" s="83" t="s">
        <v>1406</v>
      </c>
      <c r="D99" s="85" t="s">
        <v>1407</v>
      </c>
      <c r="E99" s="85" t="s">
        <v>1408</v>
      </c>
      <c r="F99" s="86" t="s">
        <v>1093</v>
      </c>
      <c r="G99" s="86" t="s">
        <v>1409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1399</v>
      </c>
      <c r="B100" s="81" t="s">
        <v>1410</v>
      </c>
      <c r="C100" s="83" t="s">
        <v>1411</v>
      </c>
      <c r="D100" s="85" t="s">
        <v>1412</v>
      </c>
      <c r="E100" s="85" t="s">
        <v>1413</v>
      </c>
      <c r="F100" s="86" t="s">
        <v>1093</v>
      </c>
      <c r="G100" s="86" t="s">
        <v>1078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1399</v>
      </c>
      <c r="B101" s="81" t="s">
        <v>1414</v>
      </c>
      <c r="C101" s="83" t="s">
        <v>1415</v>
      </c>
      <c r="D101" s="85" t="s">
        <v>1416</v>
      </c>
      <c r="E101" s="85" t="s">
        <v>1417</v>
      </c>
      <c r="F101" s="86" t="s">
        <v>1093</v>
      </c>
      <c r="G101" s="86" t="s">
        <v>1409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1399</v>
      </c>
      <c r="B102" s="81" t="s">
        <v>1418</v>
      </c>
      <c r="C102" s="83" t="s">
        <v>1419</v>
      </c>
      <c r="D102" s="85" t="s">
        <v>1420</v>
      </c>
      <c r="E102" s="85" t="s">
        <v>1421</v>
      </c>
      <c r="F102" s="86" t="s">
        <v>1093</v>
      </c>
      <c r="G102" s="86" t="s">
        <v>1409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1422</v>
      </c>
      <c r="B103" s="80">
        <v>12</v>
      </c>
      <c r="C103" s="82" t="s">
        <v>25</v>
      </c>
      <c r="D103" s="84" t="s">
        <v>1423</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1422</v>
      </c>
      <c r="B104" s="81" t="s">
        <v>1424</v>
      </c>
      <c r="C104" s="83" t="s">
        <v>1425</v>
      </c>
      <c r="D104" s="85" t="s">
        <v>1426</v>
      </c>
      <c r="E104" s="85" t="s">
        <v>1427</v>
      </c>
      <c r="F104" s="86" t="s">
        <v>1306</v>
      </c>
      <c r="G104" s="86" t="s">
        <v>1078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1422</v>
      </c>
      <c r="B105" s="81" t="s">
        <v>1428</v>
      </c>
      <c r="C105" s="83" t="s">
        <v>1429</v>
      </c>
      <c r="D105" s="85" t="s">
        <v>1430</v>
      </c>
      <c r="E105" s="85" t="s">
        <v>1431</v>
      </c>
      <c r="F105" s="86" t="s">
        <v>1306</v>
      </c>
      <c r="G105" s="86" t="s">
        <v>1078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1422</v>
      </c>
      <c r="B106" s="81" t="s">
        <v>1432</v>
      </c>
      <c r="C106" s="83" t="s">
        <v>1433</v>
      </c>
      <c r="D106" s="85" t="s">
        <v>1434</v>
      </c>
      <c r="E106" s="85" t="s">
        <v>1435</v>
      </c>
      <c r="F106" s="86" t="s">
        <v>1306</v>
      </c>
      <c r="G106" s="86" t="s">
        <v>1078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1422</v>
      </c>
      <c r="B107" s="81" t="s">
        <v>1436</v>
      </c>
      <c r="C107" s="83" t="s">
        <v>1437</v>
      </c>
      <c r="D107" s="85" t="s">
        <v>1438</v>
      </c>
      <c r="E107" s="85" t="s">
        <v>1439</v>
      </c>
      <c r="F107" s="86" t="s">
        <v>1153</v>
      </c>
      <c r="G107" s="86" t="s">
        <v>1094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1422</v>
      </c>
      <c r="B108" s="81" t="s">
        <v>1440</v>
      </c>
      <c r="C108" s="83" t="s">
        <v>1441</v>
      </c>
      <c r="D108" s="85" t="s">
        <v>1442</v>
      </c>
      <c r="E108" s="85" t="s">
        <v>1443</v>
      </c>
      <c r="F108" s="86" t="s">
        <v>1306</v>
      </c>
      <c r="G108" s="86" t="s">
        <v>1078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1422</v>
      </c>
      <c r="B109" s="81" t="s">
        <v>1444</v>
      </c>
      <c r="C109" s="83" t="s">
        <v>1445</v>
      </c>
      <c r="D109" s="85" t="s">
        <v>1446</v>
      </c>
      <c r="E109" s="85" t="s">
        <v>1447</v>
      </c>
      <c r="F109" s="86" t="s">
        <v>1306</v>
      </c>
      <c r="G109" s="86" t="s">
        <v>1078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1422</v>
      </c>
      <c r="B110" s="81" t="s">
        <v>1448</v>
      </c>
      <c r="C110" s="83" t="s">
        <v>1449</v>
      </c>
      <c r="D110" s="85" t="s">
        <v>1450</v>
      </c>
      <c r="E110" s="85" t="s">
        <v>1451</v>
      </c>
      <c r="F110" s="86" t="s">
        <v>1035</v>
      </c>
      <c r="G110" s="86" t="s">
        <v>1078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1422</v>
      </c>
      <c r="B111" s="81" t="s">
        <v>1452</v>
      </c>
      <c r="C111" s="83" t="s">
        <v>1453</v>
      </c>
      <c r="D111" s="85" t="s">
        <v>1454</v>
      </c>
      <c r="E111" s="85" t="s">
        <v>1455</v>
      </c>
      <c r="F111" s="86" t="s">
        <v>1035</v>
      </c>
      <c r="G111" s="86" t="s">
        <v>1078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1456</v>
      </c>
      <c r="B112" s="80">
        <v>13</v>
      </c>
      <c r="C112" s="82" t="s">
        <v>25</v>
      </c>
      <c r="D112" s="84" t="s">
        <v>1457</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1456</v>
      </c>
      <c r="B113" s="81" t="s">
        <v>1458</v>
      </c>
      <c r="C113" s="83" t="s">
        <v>1459</v>
      </c>
      <c r="D113" s="85" t="s">
        <v>1460</v>
      </c>
      <c r="E113" s="85" t="s">
        <v>1461</v>
      </c>
      <c r="F113" s="86" t="s">
        <v>1306</v>
      </c>
      <c r="G113" s="86" t="s">
        <v>1046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1456</v>
      </c>
      <c r="B114" s="81" t="s">
        <v>1462</v>
      </c>
      <c r="C114" s="83" t="s">
        <v>1463</v>
      </c>
      <c r="D114" s="85" t="s">
        <v>1464</v>
      </c>
      <c r="E114" s="85" t="s">
        <v>1465</v>
      </c>
      <c r="F114" s="86" t="s">
        <v>1035</v>
      </c>
      <c r="G114" s="86" t="s">
        <v>1046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1456</v>
      </c>
      <c r="B115" s="81" t="s">
        <v>1466</v>
      </c>
      <c r="C115" s="83" t="s">
        <v>1467</v>
      </c>
      <c r="D115" s="85" t="s">
        <v>1468</v>
      </c>
      <c r="E115" s="85" t="s">
        <v>1469</v>
      </c>
      <c r="F115" s="86" t="s">
        <v>1306</v>
      </c>
      <c r="G115" s="86" t="s">
        <v>1046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1456</v>
      </c>
      <c r="B116" s="81" t="s">
        <v>1470</v>
      </c>
      <c r="C116" s="83" t="s">
        <v>1471</v>
      </c>
      <c r="D116" s="85" t="s">
        <v>1472</v>
      </c>
      <c r="E116" s="85" t="s">
        <v>1473</v>
      </c>
      <c r="F116" s="86" t="s">
        <v>1306</v>
      </c>
      <c r="G116" s="86" t="s">
        <v>1078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1456</v>
      </c>
      <c r="B117" s="81" t="s">
        <v>1474</v>
      </c>
      <c r="C117" s="83" t="s">
        <v>1475</v>
      </c>
      <c r="D117" s="85" t="s">
        <v>1476</v>
      </c>
      <c r="E117" s="85" t="s">
        <v>1477</v>
      </c>
      <c r="F117" s="86" t="s">
        <v>1035</v>
      </c>
      <c r="G117" s="86" t="s">
        <v>1078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1456</v>
      </c>
      <c r="B118" s="81" t="s">
        <v>1478</v>
      </c>
      <c r="C118" s="83" t="s">
        <v>1479</v>
      </c>
      <c r="D118" s="85" t="s">
        <v>1480</v>
      </c>
      <c r="E118" s="85" t="s">
        <v>1481</v>
      </c>
      <c r="F118" s="86" t="s">
        <v>1306</v>
      </c>
      <c r="G118" s="86" t="s">
        <v>1046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1456</v>
      </c>
      <c r="B119" s="81" t="s">
        <v>1482</v>
      </c>
      <c r="C119" s="83" t="s">
        <v>1483</v>
      </c>
      <c r="D119" s="85" t="s">
        <v>1484</v>
      </c>
      <c r="E119" s="85" t="s">
        <v>1485</v>
      </c>
      <c r="F119" s="86" t="s">
        <v>1035</v>
      </c>
      <c r="G119" s="86" t="s">
        <v>1078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1456</v>
      </c>
      <c r="B120" s="81" t="s">
        <v>1486</v>
      </c>
      <c r="C120" s="83" t="s">
        <v>1487</v>
      </c>
      <c r="D120" s="85" t="s">
        <v>1488</v>
      </c>
      <c r="E120" s="85" t="s">
        <v>1489</v>
      </c>
      <c r="F120" s="86" t="s">
        <v>1306</v>
      </c>
      <c r="G120" s="86" t="s">
        <v>1078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1456</v>
      </c>
      <c r="B121" s="81" t="s">
        <v>1490</v>
      </c>
      <c r="C121" s="83" t="s">
        <v>1491</v>
      </c>
      <c r="D121" s="85" t="s">
        <v>1492</v>
      </c>
      <c r="E121" s="85" t="s">
        <v>1493</v>
      </c>
      <c r="F121" s="86" t="s">
        <v>1306</v>
      </c>
      <c r="G121" s="86" t="s">
        <v>1078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1456</v>
      </c>
      <c r="B122" s="81" t="s">
        <v>1494</v>
      </c>
      <c r="C122" s="83" t="s">
        <v>1495</v>
      </c>
      <c r="D122" s="85" t="s">
        <v>1496</v>
      </c>
      <c r="E122" s="85" t="s">
        <v>1497</v>
      </c>
      <c r="F122" s="86" t="s">
        <v>1306</v>
      </c>
      <c r="G122" s="86" t="s">
        <v>1078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1456</v>
      </c>
      <c r="B123" s="81" t="s">
        <v>1498</v>
      </c>
      <c r="C123" s="83" t="s">
        <v>1499</v>
      </c>
      <c r="D123" s="85" t="s">
        <v>1500</v>
      </c>
      <c r="E123" s="85" t="s">
        <v>1501</v>
      </c>
      <c r="F123" s="86" t="s">
        <v>1306</v>
      </c>
      <c r="G123" s="86" t="s">
        <v>1046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1502</v>
      </c>
      <c r="B124" s="80">
        <v>14</v>
      </c>
      <c r="C124" s="82" t="s">
        <v>25</v>
      </c>
      <c r="D124" s="84" t="s">
        <v>1503</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1502</v>
      </c>
      <c r="B125" s="81" t="s">
        <v>1504</v>
      </c>
      <c r="C125" s="83" t="s">
        <v>1505</v>
      </c>
      <c r="D125" s="85" t="s">
        <v>1506</v>
      </c>
      <c r="E125" s="85" t="s">
        <v>1507</v>
      </c>
      <c r="F125" s="86" t="s">
        <v>1153</v>
      </c>
      <c r="G125" s="86" t="s">
        <v>1094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1502</v>
      </c>
      <c r="B126" s="81" t="s">
        <v>1508</v>
      </c>
      <c r="C126" s="83" t="s">
        <v>1509</v>
      </c>
      <c r="D126" s="85" t="s">
        <v>1510</v>
      </c>
      <c r="E126" s="85" t="s">
        <v>1511</v>
      </c>
      <c r="F126" s="86" t="s">
        <v>1177</v>
      </c>
      <c r="G126" s="86" t="s">
        <v>1078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1502</v>
      </c>
      <c r="B127" s="81" t="s">
        <v>1512</v>
      </c>
      <c r="C127" s="83" t="s">
        <v>1513</v>
      </c>
      <c r="D127" s="85" t="s">
        <v>1514</v>
      </c>
      <c r="E127" s="85" t="s">
        <v>1515</v>
      </c>
      <c r="F127" s="86" t="s">
        <v>1177</v>
      </c>
      <c r="G127" s="86" t="s">
        <v>1078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1502</v>
      </c>
      <c r="B128" s="81" t="s">
        <v>1516</v>
      </c>
      <c r="C128" s="83" t="s">
        <v>1517</v>
      </c>
      <c r="D128" s="85" t="s">
        <v>1518</v>
      </c>
      <c r="E128" s="85" t="s">
        <v>1519</v>
      </c>
      <c r="F128" s="86" t="s">
        <v>1177</v>
      </c>
      <c r="G128" s="86" t="s">
        <v>1078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1502</v>
      </c>
      <c r="B129" s="81" t="s">
        <v>1520</v>
      </c>
      <c r="C129" s="83" t="s">
        <v>1521</v>
      </c>
      <c r="D129" s="85" t="s">
        <v>1522</v>
      </c>
      <c r="E129" s="85" t="s">
        <v>1523</v>
      </c>
      <c r="F129" s="86" t="s">
        <v>1177</v>
      </c>
      <c r="G129" s="86" t="s">
        <v>1078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1502</v>
      </c>
      <c r="B130" s="81" t="s">
        <v>1524</v>
      </c>
      <c r="C130" s="83" t="s">
        <v>1525</v>
      </c>
      <c r="D130" s="85" t="s">
        <v>1526</v>
      </c>
      <c r="E130" s="85" t="s">
        <v>1527</v>
      </c>
      <c r="F130" s="86" t="s">
        <v>1177</v>
      </c>
      <c r="G130" s="86" t="s">
        <v>1078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1502</v>
      </c>
      <c r="B131" s="81" t="s">
        <v>1528</v>
      </c>
      <c r="C131" s="83" t="s">
        <v>1529</v>
      </c>
      <c r="D131" s="85" t="s">
        <v>1530</v>
      </c>
      <c r="E131" s="85" t="s">
        <v>1531</v>
      </c>
      <c r="F131" s="86" t="s">
        <v>1177</v>
      </c>
      <c r="G131" s="86" t="s">
        <v>1078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1502</v>
      </c>
      <c r="B132" s="81" t="s">
        <v>1532</v>
      </c>
      <c r="C132" s="83" t="s">
        <v>1533</v>
      </c>
      <c r="D132" s="85" t="s">
        <v>1534</v>
      </c>
      <c r="E132" s="85" t="s">
        <v>1535</v>
      </c>
      <c r="F132" s="86" t="s">
        <v>1177</v>
      </c>
      <c r="G132" s="86" t="s">
        <v>1078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1502</v>
      </c>
      <c r="B133" s="81" t="s">
        <v>1536</v>
      </c>
      <c r="C133" s="83" t="s">
        <v>1537</v>
      </c>
      <c r="D133" s="85" t="s">
        <v>1538</v>
      </c>
      <c r="E133" s="85" t="s">
        <v>1539</v>
      </c>
      <c r="F133" s="86" t="s">
        <v>1177</v>
      </c>
      <c r="G133" s="86" t="s">
        <v>1078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1540</v>
      </c>
      <c r="B134" s="80">
        <v>15</v>
      </c>
      <c r="C134" s="82" t="s">
        <v>25</v>
      </c>
      <c r="D134" s="84" t="s">
        <v>1541</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1540</v>
      </c>
      <c r="B135" s="81" t="s">
        <v>1542</v>
      </c>
      <c r="C135" s="83" t="s">
        <v>1543</v>
      </c>
      <c r="D135" s="85" t="s">
        <v>1544</v>
      </c>
      <c r="E135" s="85" t="s">
        <v>1545</v>
      </c>
      <c r="F135" s="86" t="s">
        <v>1177</v>
      </c>
      <c r="G135" s="86" t="s">
        <v>1036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1540</v>
      </c>
      <c r="B136" s="81" t="s">
        <v>1546</v>
      </c>
      <c r="C136" s="83" t="s">
        <v>1547</v>
      </c>
      <c r="D136" s="85" t="s">
        <v>1548</v>
      </c>
      <c r="E136" s="85" t="s">
        <v>1549</v>
      </c>
      <c r="F136" s="86" t="s">
        <v>1153</v>
      </c>
      <c r="G136" s="86" t="s">
        <v>1094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1540</v>
      </c>
      <c r="B137" s="81" t="s">
        <v>1550</v>
      </c>
      <c r="C137" s="83" t="s">
        <v>1551</v>
      </c>
      <c r="D137" s="85" t="s">
        <v>1552</v>
      </c>
      <c r="E137" s="85" t="s">
        <v>1553</v>
      </c>
      <c r="F137" s="86" t="s">
        <v>1177</v>
      </c>
      <c r="G137" s="86" t="s">
        <v>1094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1540</v>
      </c>
      <c r="B138" s="81" t="s">
        <v>1554</v>
      </c>
      <c r="C138" s="83" t="s">
        <v>1555</v>
      </c>
      <c r="D138" s="85" t="s">
        <v>1556</v>
      </c>
      <c r="E138" s="85" t="s">
        <v>1557</v>
      </c>
      <c r="F138" s="86" t="s">
        <v>1153</v>
      </c>
      <c r="G138" s="86" t="s">
        <v>1094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1540</v>
      </c>
      <c r="B139" s="81" t="s">
        <v>1558</v>
      </c>
      <c r="C139" s="83" t="s">
        <v>1559</v>
      </c>
      <c r="D139" s="85" t="s">
        <v>1560</v>
      </c>
      <c r="E139" s="85" t="s">
        <v>1561</v>
      </c>
      <c r="F139" s="86" t="s">
        <v>1177</v>
      </c>
      <c r="G139" s="86" t="s">
        <v>1094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1540</v>
      </c>
      <c r="B140" s="81" t="s">
        <v>1562</v>
      </c>
      <c r="C140" s="83" t="s">
        <v>1563</v>
      </c>
      <c r="D140" s="85" t="s">
        <v>1564</v>
      </c>
      <c r="E140" s="85" t="s">
        <v>1565</v>
      </c>
      <c r="F140" s="86" t="s">
        <v>1093</v>
      </c>
      <c r="G140" s="86" t="s">
        <v>1094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1540</v>
      </c>
      <c r="B141" s="81" t="s">
        <v>1566</v>
      </c>
      <c r="C141" s="83" t="s">
        <v>1567</v>
      </c>
      <c r="D141" s="85" t="s">
        <v>1568</v>
      </c>
      <c r="E141" s="85" t="s">
        <v>1569</v>
      </c>
      <c r="F141" s="86" t="s">
        <v>1093</v>
      </c>
      <c r="G141" s="86" t="s">
        <v>1078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1570</v>
      </c>
      <c r="B142" s="80">
        <v>16</v>
      </c>
      <c r="C142" s="82" t="s">
        <v>25</v>
      </c>
      <c r="D142" s="84" t="s">
        <v>1571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1570</v>
      </c>
      <c r="B143" s="81" t="s">
        <v>1572</v>
      </c>
      <c r="C143" s="83" t="s">
        <v>1573</v>
      </c>
      <c r="D143" s="85" t="s">
        <v>1574</v>
      </c>
      <c r="E143" s="85" t="s">
        <v>1575</v>
      </c>
      <c r="F143" s="86" t="s">
        <v>1153</v>
      </c>
      <c r="G143" s="86" t="s">
        <v>1094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1570</v>
      </c>
      <c r="B144" s="81" t="s">
        <v>1576</v>
      </c>
      <c r="C144" s="83" t="s">
        <v>1577</v>
      </c>
      <c r="D144" s="85" t="s">
        <v>1578</v>
      </c>
      <c r="E144" s="85" t="s">
        <v>1579</v>
      </c>
      <c r="F144" s="86" t="s">
        <v>1153</v>
      </c>
      <c r="G144" s="86" t="s">
        <v>1094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1570</v>
      </c>
      <c r="B145" s="81" t="s">
        <v>1580</v>
      </c>
      <c r="C145" s="83" t="s">
        <v>1581</v>
      </c>
      <c r="D145" s="85" t="s">
        <v>1582</v>
      </c>
      <c r="E145" s="85" t="s">
        <v>1583</v>
      </c>
      <c r="F145" s="86" t="s">
        <v>1061</v>
      </c>
      <c r="G145" s="86" t="s">
        <v>1046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1570</v>
      </c>
      <c r="B146" s="81" t="s">
        <v>1584</v>
      </c>
      <c r="C146" s="83" t="s">
        <v>1585</v>
      </c>
      <c r="D146" s="85" t="s">
        <v>1586</v>
      </c>
      <c r="E146" s="85" t="s">
        <v>1587</v>
      </c>
      <c r="F146" s="86" t="s">
        <v>1061</v>
      </c>
      <c r="G146" s="86" t="s">
        <v>1036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1570</v>
      </c>
      <c r="B147" s="81" t="s">
        <v>1588</v>
      </c>
      <c r="C147" s="83" t="s">
        <v>1589</v>
      </c>
      <c r="D147" s="85" t="s">
        <v>1590</v>
      </c>
      <c r="E147" s="85" t="s">
        <v>1591</v>
      </c>
      <c r="F147" s="86" t="s">
        <v>1061</v>
      </c>
      <c r="G147" s="86" t="s">
        <v>1078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1570</v>
      </c>
      <c r="B148" s="81" t="s">
        <v>1592</v>
      </c>
      <c r="C148" s="83" t="s">
        <v>1593</v>
      </c>
      <c r="D148" s="85" t="s">
        <v>1594</v>
      </c>
      <c r="E148" s="85" t="s">
        <v>1595</v>
      </c>
      <c r="F148" s="86" t="s">
        <v>1153</v>
      </c>
      <c r="G148" s="86" t="s">
        <v>1094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1570</v>
      </c>
      <c r="B149" s="81" t="s">
        <v>1596</v>
      </c>
      <c r="C149" s="83" t="s">
        <v>1597</v>
      </c>
      <c r="D149" s="85" t="s">
        <v>1598</v>
      </c>
      <c r="E149" s="85" t="s">
        <v>1599</v>
      </c>
      <c r="F149" s="86" t="s">
        <v>1061</v>
      </c>
      <c r="G149" s="86" t="s">
        <v>1078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1570</v>
      </c>
      <c r="B150" s="81" t="s">
        <v>1600</v>
      </c>
      <c r="C150" s="83" t="s">
        <v>1601</v>
      </c>
      <c r="D150" s="85" t="s">
        <v>1602</v>
      </c>
      <c r="E150" s="85" t="s">
        <v>1603</v>
      </c>
      <c r="F150" s="86" t="s">
        <v>1306</v>
      </c>
      <c r="G150" s="86" t="s">
        <v>1078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1570</v>
      </c>
      <c r="B151" s="81" t="s">
        <v>1604</v>
      </c>
      <c r="C151" s="83" t="s">
        <v>1605</v>
      </c>
      <c r="D151" s="85" t="s">
        <v>1606</v>
      </c>
      <c r="E151" s="85" t="s">
        <v>1607</v>
      </c>
      <c r="F151" s="86" t="s">
        <v>1177</v>
      </c>
      <c r="G151" s="86" t="s">
        <v>1078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1570</v>
      </c>
      <c r="B152" s="81" t="s">
        <v>1608</v>
      </c>
      <c r="C152" s="83" t="s">
        <v>1609</v>
      </c>
      <c r="D152" s="85" t="s">
        <v>1610</v>
      </c>
      <c r="E152" s="85" t="s">
        <v>1611</v>
      </c>
      <c r="F152" s="86" t="s">
        <v>1061</v>
      </c>
      <c r="G152" s="86" t="s">
        <v>1078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1570</v>
      </c>
      <c r="B153" s="81" t="s">
        <v>1612</v>
      </c>
      <c r="C153" s="83" t="s">
        <v>1613</v>
      </c>
      <c r="D153" s="85" t="s">
        <v>1614</v>
      </c>
      <c r="E153" s="85" t="s">
        <v>1615</v>
      </c>
      <c r="F153" s="86" t="s">
        <v>1061</v>
      </c>
      <c r="G153" s="86" t="s">
        <v>1078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1570</v>
      </c>
      <c r="B154" s="81" t="s">
        <v>1616</v>
      </c>
      <c r="C154" s="83" t="s">
        <v>1617</v>
      </c>
      <c r="D154" s="85" t="s">
        <v>1618</v>
      </c>
      <c r="E154" s="85" t="s">
        <v>1619</v>
      </c>
      <c r="F154" s="86" t="s">
        <v>1061</v>
      </c>
      <c r="G154" s="86" t="s">
        <v>1078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1570</v>
      </c>
      <c r="B155" s="81" t="s">
        <v>1620</v>
      </c>
      <c r="C155" s="83" t="s">
        <v>1621</v>
      </c>
      <c r="D155" s="85" t="s">
        <v>1622</v>
      </c>
      <c r="E155" s="85" t="s">
        <v>1623</v>
      </c>
      <c r="F155" s="86" t="s">
        <v>1061</v>
      </c>
      <c r="G155" s="86" t="s">
        <v>1046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1570</v>
      </c>
      <c r="B156" s="81" t="s">
        <v>1624</v>
      </c>
      <c r="C156" s="83" t="s">
        <v>1625</v>
      </c>
      <c r="D156" s="85" t="s">
        <v>1626</v>
      </c>
      <c r="E156" s="85" t="s">
        <v>1627</v>
      </c>
      <c r="F156" s="86" t="s">
        <v>1061</v>
      </c>
      <c r="G156" s="86" t="s">
        <v>1078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1628</v>
      </c>
      <c r="B157" s="80">
        <v>17</v>
      </c>
      <c r="C157" s="82" t="s">
        <v>25</v>
      </c>
      <c r="D157" s="84" t="s">
        <v>1629</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1628</v>
      </c>
      <c r="B158" s="81" t="s">
        <v>1630</v>
      </c>
      <c r="C158" s="83" t="s">
        <v>1631</v>
      </c>
      <c r="D158" s="85" t="s">
        <v>1632</v>
      </c>
      <c r="E158" s="85" t="s">
        <v>1633</v>
      </c>
      <c r="F158" s="86" t="s">
        <v>1177</v>
      </c>
      <c r="G158" s="86" t="s">
        <v>1041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1628</v>
      </c>
      <c r="B159" s="81" t="s">
        <v>1634</v>
      </c>
      <c r="C159" s="83" t="s">
        <v>1635</v>
      </c>
      <c r="D159" s="85" t="s">
        <v>1636</v>
      </c>
      <c r="E159" s="85" t="s">
        <v>1637</v>
      </c>
      <c r="F159" s="86" t="s">
        <v>1153</v>
      </c>
      <c r="G159" s="86" t="s">
        <v>1094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1628</v>
      </c>
      <c r="B160" s="81" t="s">
        <v>1638</v>
      </c>
      <c r="C160" s="83" t="s">
        <v>1639</v>
      </c>
      <c r="D160" s="85" t="s">
        <v>1640</v>
      </c>
      <c r="E160" s="85" t="s">
        <v>1641</v>
      </c>
      <c r="F160" s="86" t="s">
        <v>1153</v>
      </c>
      <c r="G160" s="86" t="s">
        <v>1094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1628</v>
      </c>
      <c r="B161" s="81" t="s">
        <v>1642</v>
      </c>
      <c r="C161" s="83" t="s">
        <v>1643</v>
      </c>
      <c r="D161" s="85" t="s">
        <v>1644</v>
      </c>
      <c r="E161" s="85" t="s">
        <v>1645</v>
      </c>
      <c r="F161" s="86" t="s">
        <v>1153</v>
      </c>
      <c r="G161" s="86" t="s">
        <v>1094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1628</v>
      </c>
      <c r="B162" s="81" t="s">
        <v>1646</v>
      </c>
      <c r="C162" s="83" t="s">
        <v>1647</v>
      </c>
      <c r="D162" s="85" t="s">
        <v>1648</v>
      </c>
      <c r="E162" s="85" t="s">
        <v>1649</v>
      </c>
      <c r="F162" s="86" t="s">
        <v>1177</v>
      </c>
      <c r="G162" s="86" t="s">
        <v>1041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1628</v>
      </c>
      <c r="B163" s="81" t="s">
        <v>1650</v>
      </c>
      <c r="C163" s="83" t="s">
        <v>1651</v>
      </c>
      <c r="D163" s="85" t="s">
        <v>1652</v>
      </c>
      <c r="E163" s="85" t="s">
        <v>1653</v>
      </c>
      <c r="F163" s="86" t="s">
        <v>1177</v>
      </c>
      <c r="G163" s="86" t="s">
        <v>1041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1628</v>
      </c>
      <c r="B164" s="81" t="s">
        <v>1654</v>
      </c>
      <c r="C164" s="83" t="s">
        <v>1655</v>
      </c>
      <c r="D164" s="85" t="s">
        <v>1656</v>
      </c>
      <c r="E164" s="85" t="s">
        <v>1657</v>
      </c>
      <c r="F164" s="86" t="s">
        <v>1177</v>
      </c>
      <c r="G164" s="86" t="s">
        <v>1409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1628</v>
      </c>
      <c r="B165" s="81" t="s">
        <v>1658</v>
      </c>
      <c r="C165" s="83" t="s">
        <v>1659</v>
      </c>
      <c r="D165" s="85" t="s">
        <v>1660</v>
      </c>
      <c r="E165" s="85" t="s">
        <v>1661</v>
      </c>
      <c r="F165" s="86" t="s">
        <v>1177</v>
      </c>
      <c r="G165" s="86" t="s">
        <v>1409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1628</v>
      </c>
      <c r="B166" s="81" t="s">
        <v>1662</v>
      </c>
      <c r="C166" s="83" t="s">
        <v>1663</v>
      </c>
      <c r="D166" s="85" t="s">
        <v>1664</v>
      </c>
      <c r="E166" s="85" t="s">
        <v>1665</v>
      </c>
      <c r="F166" s="86" t="s">
        <v>1153</v>
      </c>
      <c r="G166" s="86" t="s">
        <v>1409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1666</v>
      </c>
      <c r="B167" s="80">
        <v>18</v>
      </c>
      <c r="C167" s="82" t="s">
        <v>25</v>
      </c>
      <c r="D167" s="84" t="s">
        <v>1667</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1666</v>
      </c>
      <c r="B168" s="81" t="s">
        <v>1668</v>
      </c>
      <c r="C168" s="83" t="s">
        <v>1669</v>
      </c>
      <c r="D168" s="85" t="s">
        <v>1670</v>
      </c>
      <c r="E168" s="85" t="s">
        <v>1671</v>
      </c>
      <c r="F168" s="86" t="s">
        <v>1153</v>
      </c>
      <c r="G168" s="86" t="s">
        <v>1094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1666</v>
      </c>
      <c r="B169" s="81" t="s">
        <v>1672</v>
      </c>
      <c r="C169" s="83" t="s">
        <v>1673</v>
      </c>
      <c r="D169" s="85" t="s">
        <v>1674</v>
      </c>
      <c r="E169" s="85" t="s">
        <v>1675</v>
      </c>
      <c r="F169" s="86" t="s">
        <v>1306</v>
      </c>
      <c r="G169" s="86" t="s">
        <v>1046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1666</v>
      </c>
      <c r="B170" s="81" t="s">
        <v>1676</v>
      </c>
      <c r="C170" s="83" t="s">
        <v>1677</v>
      </c>
      <c r="D170" s="85" t="s">
        <v>1678</v>
      </c>
      <c r="E170" s="85" t="s">
        <v>1679</v>
      </c>
      <c r="F170" s="86" t="s">
        <v>1306</v>
      </c>
      <c r="G170" s="86" t="s">
        <v>1078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1666</v>
      </c>
      <c r="B171" s="81" t="s">
        <v>1680</v>
      </c>
      <c r="C171" s="83" t="s">
        <v>1681</v>
      </c>
      <c r="D171" s="85" t="s">
        <v>1682</v>
      </c>
      <c r="E171" s="85" t="s">
        <v>1683</v>
      </c>
      <c r="F171" s="86" t="s">
        <v>1306</v>
      </c>
      <c r="G171" s="86" t="s">
        <v>1078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1666</v>
      </c>
      <c r="B172" s="91" t="s">
        <v>1684</v>
      </c>
      <c r="C172" s="92" t="s">
        <v>1685</v>
      </c>
      <c r="D172" s="93" t="s">
        <v>1686</v>
      </c>
      <c r="E172" s="93" t="s">
        <v>1687</v>
      </c>
      <c r="F172" s="94" t="s">
        <v>1306</v>
      </c>
      <c r="G172" s="94" t="s">
        <v>1046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23" t="s">
        <v>756</v>
      </c>
      <c r="B176" s="123"/>
      <c r="C176" s="123"/>
      <c r="D176" s="123"/>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IFERROR(INDEX('Recommendations'!$I$2:$I$135, MATCH(J2,'Recommendations'!$B$2:$B$135,0))="Implemented", FALSE))</xm:f>
            <x14:dxf>
              <font>
                <color rgb="FF000000"/>
              </font>
              <fill>
                <patternFill>
                  <bgColor rgb="FF3C7D22"/>
                </patternFill>
              </fill>
            </x14:dxf>
          </x14:cfRule>
          <x14:cfRule type="expression" priority="2" id="{00000000-000E-0000-0400-000002000000}">
            <xm:f>AND(J2&lt;&gt;"", IFERROR(INDEX('Recommendations'!$I$2:$I$135, MATCH(J2,'Recommendations'!$B$2:$B$135,0))="Compensated", FALSE))</xm:f>
            <x14:dxf>
              <font>
                <color rgb="FF000000"/>
              </font>
              <fill>
                <patternFill>
                  <bgColor rgb="FFC6E0B4"/>
                </patternFill>
              </fill>
            </x14:dxf>
          </x14:cfRule>
          <x14:cfRule type="expression" priority="3" id="{00000000-000E-0000-0400-000003000000}">
            <xm:f>AND(J2&lt;&gt;"", IFERROR(INDEX('Recommendations'!$I$2:$I$135, MATCH(J2,'Recommendations'!$B$2:$B$135,0))="Testing", FALSE))</xm:f>
            <x14:dxf>
              <font>
                <color rgb="FF000000"/>
              </font>
              <fill>
                <patternFill>
                  <bgColor rgb="FFFFC000"/>
                </patternFill>
              </fill>
            </x14:dxf>
          </x14:cfRule>
          <x14:cfRule type="expression" priority="4" id="{00000000-000E-0000-0400-000004000000}">
            <xm:f>AND(J2&lt;&gt;"", IFERROR(INDEX('Recommendations'!$I$2:$I$135, MATCH(J2,'Recommendations'!$B$2:$B$135,0))="Failed", FALSE))</xm:f>
            <x14:dxf>
              <font>
                <color rgb="FF000000"/>
              </font>
              <fill>
                <patternFill>
                  <bgColor rgb="FFD82891"/>
                </patternFill>
              </fill>
            </x14:dxf>
          </x14:cfRule>
          <x14:cfRule type="expression" priority="5" id="{00000000-000E-0000-0400-000005000000}">
            <xm:f>AND(J2&lt;&gt;"", IFERROR(INDEX('Recommendations'!$I$2:$I$135, MATCH(J2,'Recommendations'!$B$2:$B$135,0))="Risk Accepted", FALSE))</xm:f>
            <x14:dxf>
              <font>
                <color rgb="FF000000"/>
              </font>
              <fill>
                <patternFill>
                  <bgColor rgb="FFD9D9D9"/>
                </patternFill>
              </fill>
            </x14:dxf>
          </x14:cfRule>
          <x14:cfRule type="expression" priority="6" id="{00000000-000E-0000-0400-000006000000}">
            <xm:f>AND(J2&lt;&gt;"", IFERROR(INDEX('Recommendations'!$I$2:$I$135, MATCH(J2,'Recommendations'!$B$2:$B$135,0))="N/A",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1688</v>
      </c>
      <c r="C1" s="121" t="s">
        <v>11</v>
      </c>
      <c r="D1" s="121" t="s">
        <v>894</v>
      </c>
      <c r="E1" s="121" t="s">
        <v>1689</v>
      </c>
      <c r="F1" s="121" t="s">
        <v>1690</v>
      </c>
      <c r="G1" s="121" t="s">
        <v>988</v>
      </c>
      <c r="H1" s="121" t="s">
        <v>989</v>
      </c>
      <c r="I1" s="121" t="s">
        <v>990</v>
      </c>
      <c r="J1" s="121" t="s">
        <v>991</v>
      </c>
      <c r="K1" s="121" t="s">
        <v>992</v>
      </c>
      <c r="L1" s="121" t="s">
        <v>993</v>
      </c>
      <c r="M1" s="121" t="s">
        <v>994</v>
      </c>
      <c r="N1" s="121" t="s">
        <v>995</v>
      </c>
      <c r="O1" s="121" t="s">
        <v>996</v>
      </c>
      <c r="P1" s="121" t="s">
        <v>997</v>
      </c>
      <c r="Q1" s="121" t="s">
        <v>998</v>
      </c>
      <c r="R1" s="121" t="s">
        <v>999</v>
      </c>
      <c r="S1" s="121" t="s">
        <v>1000</v>
      </c>
      <c r="T1" s="121" t="s">
        <v>1001</v>
      </c>
      <c r="U1" s="121" t="s">
        <v>1002</v>
      </c>
      <c r="V1" s="121" t="s">
        <v>1003</v>
      </c>
      <c r="W1" s="121" t="s">
        <v>1004</v>
      </c>
      <c r="X1" s="121" t="s">
        <v>1005</v>
      </c>
      <c r="Y1" s="121" t="s">
        <v>1006</v>
      </c>
      <c r="Z1" s="121" t="s">
        <v>1007</v>
      </c>
      <c r="AA1" s="121" t="s">
        <v>1008</v>
      </c>
      <c r="AB1" s="121" t="s">
        <v>1009</v>
      </c>
      <c r="AC1" s="121" t="s">
        <v>1010</v>
      </c>
      <c r="AD1" s="121" t="s">
        <v>1011</v>
      </c>
      <c r="AE1" s="121" t="s">
        <v>1012</v>
      </c>
      <c r="AF1" s="121" t="s">
        <v>1013</v>
      </c>
      <c r="AG1" s="121" t="s">
        <v>1014</v>
      </c>
      <c r="AH1" s="121" t="s">
        <v>1015</v>
      </c>
      <c r="AI1" s="121" t="s">
        <v>1016</v>
      </c>
      <c r="AJ1" s="121" t="s">
        <v>1017</v>
      </c>
      <c r="AK1" s="121" t="s">
        <v>1018</v>
      </c>
      <c r="AL1" s="121" t="s">
        <v>1019</v>
      </c>
      <c r="AM1" s="121" t="s">
        <v>1020</v>
      </c>
      <c r="AN1" s="121" t="s">
        <v>1021</v>
      </c>
      <c r="AO1" s="121" t="s">
        <v>1022</v>
      </c>
      <c r="AP1" s="121" t="s">
        <v>1023</v>
      </c>
      <c r="AQ1" s="121" t="s">
        <v>1024</v>
      </c>
      <c r="AR1" s="121" t="s">
        <v>1025</v>
      </c>
      <c r="AS1" s="121" t="s">
        <v>1026</v>
      </c>
      <c r="AT1" s="121" t="s">
        <v>1027</v>
      </c>
      <c r="AU1" s="122" t="s">
        <v>1028</v>
      </c>
    </row>
    <row r="2" spans="1:47" ht="60" customHeight="1" x14ac:dyDescent="0.35">
      <c r="A2" s="116" t="s">
        <v>1691</v>
      </c>
      <c r="B2" s="106" t="s">
        <v>1692</v>
      </c>
      <c r="C2" s="107" t="s">
        <v>1693</v>
      </c>
      <c r="D2" s="107" t="s">
        <v>1694</v>
      </c>
      <c r="E2" s="107" t="s">
        <v>1695</v>
      </c>
      <c r="F2" s="108" t="s">
        <v>1696</v>
      </c>
      <c r="G2" s="109">
        <f>IF(COUNTIF(H2:AU2,"&lt;&gt;")=0,"",SUMPRODUCT(((Recommendations[ImplStatus]="Implemented")+(Recommendations[ImplStatus]="Compensated"))*ISNUMBER(MATCH(Recommendations[Id],H2:AU2,0)))/COUNTIF(H2:AU2,"&lt;&gt;"))</f>
        <v>0</v>
      </c>
      <c r="H2" s="110" t="s">
        <v>505</v>
      </c>
      <c r="I2" s="110" t="s">
        <v>511</v>
      </c>
      <c r="J2" s="110" t="s">
        <v>517</v>
      </c>
      <c r="K2" s="110" t="s">
        <v>523</v>
      </c>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1697</v>
      </c>
      <c r="B3" s="106" t="s">
        <v>1698</v>
      </c>
      <c r="C3" s="107" t="s">
        <v>1699</v>
      </c>
      <c r="D3" s="107" t="s">
        <v>1700</v>
      </c>
      <c r="E3" s="107" t="s">
        <v>1701</v>
      </c>
      <c r="F3" s="108" t="s">
        <v>1702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1703</v>
      </c>
      <c r="B4" s="106" t="s">
        <v>1704</v>
      </c>
      <c r="C4" s="107" t="s">
        <v>1705</v>
      </c>
      <c r="D4" s="107" t="s">
        <v>1706</v>
      </c>
      <c r="E4" s="107" t="s">
        <v>1707</v>
      </c>
      <c r="F4" s="108" t="s">
        <v>1708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1709</v>
      </c>
      <c r="B5" s="106" t="s">
        <v>1710</v>
      </c>
      <c r="C5" s="107" t="s">
        <v>1711</v>
      </c>
      <c r="D5" s="107" t="s">
        <v>1712</v>
      </c>
      <c r="E5" s="107" t="s">
        <v>1713</v>
      </c>
      <c r="F5" s="108" t="s">
        <v>1714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1715</v>
      </c>
      <c r="B6" s="106" t="s">
        <v>1716</v>
      </c>
      <c r="C6" s="107" t="s">
        <v>1717</v>
      </c>
      <c r="D6" s="107" t="s">
        <v>1718</v>
      </c>
      <c r="E6" s="107" t="s">
        <v>25</v>
      </c>
      <c r="F6" s="108" t="s">
        <v>1719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1720</v>
      </c>
      <c r="B7" s="106" t="s">
        <v>13</v>
      </c>
      <c r="C7" s="107" t="s">
        <v>1721</v>
      </c>
      <c r="D7" s="107" t="s">
        <v>1722</v>
      </c>
      <c r="E7" s="107" t="s">
        <v>25</v>
      </c>
      <c r="F7" s="108" t="s">
        <v>1723</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1724</v>
      </c>
      <c r="B8" s="106" t="s">
        <v>1725</v>
      </c>
      <c r="C8" s="107" t="s">
        <v>1726</v>
      </c>
      <c r="D8" s="107" t="s">
        <v>1727</v>
      </c>
      <c r="E8" s="107" t="s">
        <v>25</v>
      </c>
      <c r="F8" s="108" t="s">
        <v>1728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1729</v>
      </c>
      <c r="B9" s="106" t="s">
        <v>1730</v>
      </c>
      <c r="C9" s="107" t="s">
        <v>1731</v>
      </c>
      <c r="D9" s="107" t="s">
        <v>1732</v>
      </c>
      <c r="E9" s="107" t="s">
        <v>25</v>
      </c>
      <c r="F9" s="108" t="s">
        <v>1733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1734</v>
      </c>
      <c r="B10" s="106" t="s">
        <v>1735</v>
      </c>
      <c r="C10" s="107" t="s">
        <v>1736</v>
      </c>
      <c r="D10" s="107" t="s">
        <v>1737</v>
      </c>
      <c r="E10" s="107" t="s">
        <v>25</v>
      </c>
      <c r="F10" s="108" t="s">
        <v>1738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1739</v>
      </c>
      <c r="B11" s="106" t="s">
        <v>1740</v>
      </c>
      <c r="C11" s="107" t="s">
        <v>1741</v>
      </c>
      <c r="D11" s="107" t="s">
        <v>1742</v>
      </c>
      <c r="E11" s="107" t="s">
        <v>25</v>
      </c>
      <c r="F11" s="108" t="s">
        <v>1743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1744</v>
      </c>
      <c r="B12" s="106" t="s">
        <v>1745</v>
      </c>
      <c r="C12" s="107" t="s">
        <v>1746</v>
      </c>
      <c r="D12" s="107" t="s">
        <v>1747</v>
      </c>
      <c r="E12" s="107" t="s">
        <v>25</v>
      </c>
      <c r="F12" s="108" t="s">
        <v>1748</v>
      </c>
      <c r="G12" s="109">
        <f>IF(COUNTIF(H12:AU12,"&lt;&gt;")=0,"",SUMPRODUCT(((Recommendations[ImplStatus]="Implemented")+(Recommendations[ImplStatus]="Compensated"))*ISNUMBER(MATCH(Recommendations[Id],H12:AU12,0)))/COUNTIF(H12:AU12,"&lt;&gt;"))</f>
        <v>0</v>
      </c>
      <c r="H12" s="110" t="s">
        <v>301</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1749</v>
      </c>
      <c r="B13" s="106" t="s">
        <v>1750</v>
      </c>
      <c r="C13" s="107" t="s">
        <v>1751</v>
      </c>
      <c r="D13" s="107" t="s">
        <v>1752</v>
      </c>
      <c r="E13" s="107" t="s">
        <v>25</v>
      </c>
      <c r="F13" s="108" t="s">
        <v>1753</v>
      </c>
      <c r="G13" s="109">
        <f>IF(COUNTIF(H13:AU13,"&lt;&gt;")=0,"",SUMPRODUCT(((Recommendations[ImplStatus]="Implemented")+(Recommendations[ImplStatus]="Compensated"))*ISNUMBER(MATCH(Recommendations[Id],H13:AU13,0)))/COUNTIF(H13:AU13,"&lt;&gt;"))</f>
        <v>0</v>
      </c>
      <c r="H13" s="110" t="s">
        <v>75</v>
      </c>
      <c r="I13" s="110" t="s">
        <v>80</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1754</v>
      </c>
      <c r="B14" s="106" t="s">
        <v>1755</v>
      </c>
      <c r="C14" s="107" t="s">
        <v>1756</v>
      </c>
      <c r="D14" s="107" t="s">
        <v>1757</v>
      </c>
      <c r="E14" s="107" t="s">
        <v>25</v>
      </c>
      <c r="F14" s="108" t="s">
        <v>1758</v>
      </c>
      <c r="G14" s="109">
        <f>IF(COUNTIF(H14:AU14,"&lt;&gt;")=0,"",SUMPRODUCT(((Recommendations[ImplStatus]="Implemented")+(Recommendations[ImplStatus]="Compensated"))*ISNUMBER(MATCH(Recommendations[Id],H14:AU14,0)))/COUNTIF(H14:AU14,"&lt;&gt;"))</f>
        <v>0</v>
      </c>
      <c r="H14" s="110" t="s">
        <v>129</v>
      </c>
      <c r="I14" s="110" t="s">
        <v>134</v>
      </c>
      <c r="J14" s="110" t="s">
        <v>140</v>
      </c>
      <c r="K14" s="110" t="s">
        <v>145</v>
      </c>
      <c r="L14" s="110" t="s">
        <v>151</v>
      </c>
      <c r="M14" s="110" t="s">
        <v>156</v>
      </c>
      <c r="N14" s="110" t="s">
        <v>161</v>
      </c>
      <c r="O14" s="110" t="s">
        <v>166</v>
      </c>
      <c r="P14" s="110" t="s">
        <v>170</v>
      </c>
      <c r="Q14" s="110" t="s">
        <v>176</v>
      </c>
      <c r="R14" s="110" t="s">
        <v>181</v>
      </c>
      <c r="S14" s="110" t="s">
        <v>186</v>
      </c>
      <c r="T14" s="110" t="s">
        <v>191</v>
      </c>
      <c r="U14" s="110" t="s">
        <v>196</v>
      </c>
      <c r="V14" s="110" t="s">
        <v>202</v>
      </c>
      <c r="W14" s="110" t="s">
        <v>207</v>
      </c>
      <c r="X14" s="110" t="s">
        <v>212</v>
      </c>
      <c r="Y14" s="110" t="s">
        <v>217</v>
      </c>
      <c r="Z14" s="110" t="s">
        <v>223</v>
      </c>
      <c r="AA14" s="110" t="s">
        <v>230</v>
      </c>
      <c r="AB14" s="110" t="s">
        <v>236</v>
      </c>
      <c r="AC14" s="110" t="s">
        <v>241</v>
      </c>
      <c r="AD14" s="110" t="s">
        <v>246</v>
      </c>
      <c r="AE14" s="110" t="s">
        <v>251</v>
      </c>
      <c r="AF14" s="110" t="s">
        <v>257</v>
      </c>
      <c r="AG14" s="110" t="s">
        <v>262</v>
      </c>
      <c r="AH14" s="110" t="s">
        <v>270</v>
      </c>
      <c r="AI14" s="110" t="s">
        <v>281</v>
      </c>
      <c r="AJ14" s="110" t="s">
        <v>286</v>
      </c>
      <c r="AK14" s="110" t="s">
        <v>306</v>
      </c>
      <c r="AL14" s="110" t="s">
        <v>316</v>
      </c>
      <c r="AM14" s="110" t="s">
        <v>452</v>
      </c>
      <c r="AN14" s="110" t="s">
        <v>458</v>
      </c>
      <c r="AO14" s="110" t="s">
        <v>464</v>
      </c>
      <c r="AP14" s="110" t="s">
        <v>470</v>
      </c>
      <c r="AQ14" s="110"/>
      <c r="AR14" s="110"/>
      <c r="AS14" s="110"/>
      <c r="AT14" s="110"/>
      <c r="AU14" s="118"/>
    </row>
    <row r="15" spans="1:47" ht="60" customHeight="1" x14ac:dyDescent="0.35">
      <c r="A15" s="116" t="s">
        <v>1759</v>
      </c>
      <c r="B15" s="106" t="s">
        <v>1760</v>
      </c>
      <c r="C15" s="107" t="s">
        <v>1761</v>
      </c>
      <c r="D15" s="107" t="s">
        <v>1762</v>
      </c>
      <c r="E15" s="107" t="s">
        <v>25</v>
      </c>
      <c r="F15" s="108" t="s">
        <v>1763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1764</v>
      </c>
      <c r="B16" s="106" t="s">
        <v>1765</v>
      </c>
      <c r="C16" s="107" t="s">
        <v>1766</v>
      </c>
      <c r="D16" s="107" t="s">
        <v>1767</v>
      </c>
      <c r="E16" s="107" t="s">
        <v>25</v>
      </c>
      <c r="F16" s="108" t="s">
        <v>1768</v>
      </c>
      <c r="G16" s="109">
        <f>IF(COUNTIF(H16:AU16,"&lt;&gt;")=0,"",SUMPRODUCT(((Recommendations[ImplStatus]="Implemented")+(Recommendations[ImplStatus]="Compensated"))*ISNUMBER(MATCH(Recommendations[Id],H16:AU16,0)))/COUNTIF(H16:AU16,"&lt;&gt;"))</f>
        <v>0</v>
      </c>
      <c r="H16" s="110" t="s">
        <v>246</v>
      </c>
      <c r="I16" s="110" t="s">
        <v>482</v>
      </c>
      <c r="J16" s="110" t="s">
        <v>488</v>
      </c>
      <c r="K16" s="110" t="s">
        <v>494</v>
      </c>
      <c r="L16" s="110" t="s">
        <v>562</v>
      </c>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1769</v>
      </c>
      <c r="B17" s="106" t="s">
        <v>1770</v>
      </c>
      <c r="C17" s="107" t="s">
        <v>1771</v>
      </c>
      <c r="D17" s="107" t="s">
        <v>1772</v>
      </c>
      <c r="E17" s="107" t="s">
        <v>25</v>
      </c>
      <c r="F17" s="108" t="s">
        <v>1773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1774</v>
      </c>
      <c r="B18" s="106" t="s">
        <v>1775</v>
      </c>
      <c r="C18" s="107" t="s">
        <v>1776</v>
      </c>
      <c r="D18" s="107" t="s">
        <v>1777</v>
      </c>
      <c r="E18" s="107" t="s">
        <v>25</v>
      </c>
      <c r="F18" s="108" t="s">
        <v>1778</v>
      </c>
      <c r="G18" s="109">
        <f>IF(COUNTIF(H18:AU18,"&lt;&gt;")=0,"",SUMPRODUCT(((Recommendations[ImplStatus]="Implemented")+(Recommendations[ImplStatus]="Compensated"))*ISNUMBER(MATCH(Recommendations[Id],H18:AU18,0)))/COUNTIF(H18:AU18,"&lt;&gt;"))</f>
        <v>0</v>
      </c>
      <c r="H18" s="110" t="s">
        <v>47</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1779</v>
      </c>
      <c r="B19" s="106" t="s">
        <v>1780</v>
      </c>
      <c r="C19" s="107" t="s">
        <v>1781</v>
      </c>
      <c r="D19" s="107" t="s">
        <v>1782</v>
      </c>
      <c r="E19" s="107" t="s">
        <v>25</v>
      </c>
      <c r="F19" s="108" t="s">
        <v>1783</v>
      </c>
      <c r="G19" s="109">
        <f>IF(COUNTIF(H19:AU19,"&lt;&gt;")=0,"",SUMPRODUCT(((Recommendations[ImplStatus]="Implemented")+(Recommendations[ImplStatus]="Compensated"))*ISNUMBER(MATCH(Recommendations[Id],H19:AU19,0)))/COUNTIF(H19:AU19,"&lt;&gt;"))</f>
        <v>0</v>
      </c>
      <c r="H19" s="110" t="s">
        <v>18</v>
      </c>
      <c r="I19" s="110" t="s">
        <v>85</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1784</v>
      </c>
      <c r="B20" s="106" t="s">
        <v>1785</v>
      </c>
      <c r="C20" s="107" t="s">
        <v>1786</v>
      </c>
      <c r="D20" s="107" t="s">
        <v>1787</v>
      </c>
      <c r="E20" s="107" t="s">
        <v>25</v>
      </c>
      <c r="F20" s="108" t="s">
        <v>1788</v>
      </c>
      <c r="G20" s="109">
        <f>IF(COUNTIF(H20:AU20,"&lt;&gt;")=0,"",SUMPRODUCT(((Recommendations[ImplStatus]="Implemented")+(Recommendations[ImplStatus]="Compensated"))*ISNUMBER(MATCH(Recommendations[Id],H20:AU20,0)))/COUNTIF(H20:AU20,"&lt;&gt;"))</f>
        <v>0</v>
      </c>
      <c r="H20" s="110" t="s">
        <v>296</v>
      </c>
      <c r="I20" s="110" t="s">
        <v>311</v>
      </c>
      <c r="J20" s="110" t="s">
        <v>322</v>
      </c>
      <c r="K20" s="110" t="s">
        <v>327</v>
      </c>
      <c r="L20" s="110" t="s">
        <v>332</v>
      </c>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1789</v>
      </c>
      <c r="B21" s="106" t="s">
        <v>1790</v>
      </c>
      <c r="C21" s="107" t="s">
        <v>1791</v>
      </c>
      <c r="D21" s="107" t="s">
        <v>1792</v>
      </c>
      <c r="E21" s="107" t="s">
        <v>1793</v>
      </c>
      <c r="F21" s="108" t="s">
        <v>1794</v>
      </c>
      <c r="G21" s="109">
        <f>IF(COUNTIF(H21:AU21,"&lt;&gt;")=0,"",SUMPRODUCT(((Recommendations[ImplStatus]="Implemented")+(Recommendations[ImplStatus]="Compensated"))*ISNUMBER(MATCH(Recommendations[Id],H21:AU21,0)))/COUNTIF(H21:AU21,"&lt;&gt;"))</f>
        <v>0</v>
      </c>
      <c r="H21" s="110" t="s">
        <v>447</v>
      </c>
      <c r="I21" s="110" t="s">
        <v>500</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1795</v>
      </c>
      <c r="B22" s="106" t="s">
        <v>1796</v>
      </c>
      <c r="C22" s="107" t="s">
        <v>1797</v>
      </c>
      <c r="D22" s="107" t="s">
        <v>1798</v>
      </c>
      <c r="E22" s="107" t="s">
        <v>1799</v>
      </c>
      <c r="F22" s="108" t="s">
        <v>1800</v>
      </c>
      <c r="G22" s="109">
        <f>IF(COUNTIF(H22:AU22,"&lt;&gt;")=0,"",SUMPRODUCT(((Recommendations[ImplStatus]="Implemented")+(Recommendations[ImplStatus]="Compensated"))*ISNUMBER(MATCH(Recommendations[Id],H22:AU22,0)))/COUNTIF(H22:AU22,"&lt;&gt;"))</f>
        <v>0</v>
      </c>
      <c r="H22" s="110" t="s">
        <v>57</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1801</v>
      </c>
      <c r="B23" s="106" t="s">
        <v>1802</v>
      </c>
      <c r="C23" s="107" t="s">
        <v>1803</v>
      </c>
      <c r="D23" s="107" t="s">
        <v>1804</v>
      </c>
      <c r="E23" s="107" t="s">
        <v>1805</v>
      </c>
      <c r="F23" s="108" t="s">
        <v>1806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1807</v>
      </c>
      <c r="B24" s="106" t="s">
        <v>1808</v>
      </c>
      <c r="C24" s="107" t="s">
        <v>1809</v>
      </c>
      <c r="D24" s="107" t="s">
        <v>1810</v>
      </c>
      <c r="E24" s="107" t="s">
        <v>25</v>
      </c>
      <c r="F24" s="108" t="s">
        <v>1811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1812</v>
      </c>
      <c r="B25" s="106" t="s">
        <v>1813</v>
      </c>
      <c r="C25" s="107" t="s">
        <v>1814</v>
      </c>
      <c r="D25" s="107" t="s">
        <v>25</v>
      </c>
      <c r="E25" s="107" t="s">
        <v>25</v>
      </c>
      <c r="F25" s="108" t="s">
        <v>1815</v>
      </c>
      <c r="G25" s="109">
        <f>IF(COUNTIF(H25:AU25,"&lt;&gt;")=0,"",SUMPRODUCT(((Recommendations[ImplStatus]="Implemented")+(Recommendations[ImplStatus]="Compensated"))*ISNUMBER(MATCH(Recommendations[Id],H25:AU25,0)))/COUNTIF(H25:AU25,"&lt;&gt;"))</f>
        <v>0</v>
      </c>
      <c r="H25" s="110" t="s">
        <v>322</v>
      </c>
      <c r="I25" s="110" t="s">
        <v>327</v>
      </c>
      <c r="J25" s="110" t="s">
        <v>332</v>
      </c>
      <c r="K25" s="110" t="s">
        <v>742</v>
      </c>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1816</v>
      </c>
      <c r="B26" s="106" t="s">
        <v>1817</v>
      </c>
      <c r="C26" s="107" t="s">
        <v>1818</v>
      </c>
      <c r="D26" s="107" t="s">
        <v>1819</v>
      </c>
      <c r="E26" s="107" t="s">
        <v>25</v>
      </c>
      <c r="F26" s="108" t="s">
        <v>1820</v>
      </c>
      <c r="G26" s="109">
        <f>IF(COUNTIF(H26:AU26,"&lt;&gt;")=0,"",SUMPRODUCT(((Recommendations[ImplStatus]="Implemented")+(Recommendations[ImplStatus]="Compensated"))*ISNUMBER(MATCH(Recommendations[Id],H26:AU26,0)))/COUNTIF(H26:AU26,"&lt;&gt;"))</f>
        <v>0</v>
      </c>
      <c r="H26" s="110" t="s">
        <v>270</v>
      </c>
      <c r="I26" s="110" t="s">
        <v>281</v>
      </c>
      <c r="J26" s="110" t="s">
        <v>286</v>
      </c>
      <c r="K26" s="110" t="s">
        <v>306</v>
      </c>
      <c r="L26" s="110" t="s">
        <v>316</v>
      </c>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1821</v>
      </c>
      <c r="B27" s="106" t="s">
        <v>1822</v>
      </c>
      <c r="C27" s="107" t="s">
        <v>1823</v>
      </c>
      <c r="D27" s="107" t="s">
        <v>1824</v>
      </c>
      <c r="E27" s="107" t="s">
        <v>1825</v>
      </c>
      <c r="F27" s="108" t="s">
        <v>1826</v>
      </c>
      <c r="G27" s="109">
        <f>IF(COUNTIF(H27:AU27,"&lt;&gt;")=0,"",SUMPRODUCT(((Recommendations[ImplStatus]="Implemented")+(Recommendations[ImplStatus]="Compensated"))*ISNUMBER(MATCH(Recommendations[Id],H27:AU27,0)))/COUNTIF(H27:AU27,"&lt;&gt;"))</f>
        <v>0</v>
      </c>
      <c r="H27" s="110" t="s">
        <v>360</v>
      </c>
      <c r="I27" s="110" t="s">
        <v>671</v>
      </c>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1827</v>
      </c>
      <c r="B28" s="106" t="s">
        <v>1828</v>
      </c>
      <c r="C28" s="107" t="s">
        <v>1829</v>
      </c>
      <c r="D28" s="107" t="s">
        <v>25</v>
      </c>
      <c r="E28" s="107" t="s">
        <v>25</v>
      </c>
      <c r="F28" s="108" t="s">
        <v>1830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1831</v>
      </c>
      <c r="B29" s="106" t="s">
        <v>1832</v>
      </c>
      <c r="C29" s="107" t="s">
        <v>1833</v>
      </c>
      <c r="D29" s="107" t="s">
        <v>1834</v>
      </c>
      <c r="E29" s="107" t="s">
        <v>1835</v>
      </c>
      <c r="F29" s="108" t="s">
        <v>1836</v>
      </c>
      <c r="G29" s="109">
        <f>IF(COUNTIF(H29:AU29,"&lt;&gt;")=0,"",SUMPRODUCT(((Recommendations[ImplStatus]="Implemented")+(Recommendations[ImplStatus]="Compensated"))*ISNUMBER(MATCH(Recommendations[Id],H29:AU29,0)))/COUNTIF(H29:AU29,"&lt;&gt;"))</f>
        <v>0</v>
      </c>
      <c r="H29" s="110" t="s">
        <v>476</v>
      </c>
      <c r="I29" s="110" t="s">
        <v>552</v>
      </c>
      <c r="J29" s="110" t="s">
        <v>557</v>
      </c>
      <c r="K29" s="110" t="s">
        <v>568</v>
      </c>
      <c r="L29" s="110" t="s">
        <v>574</v>
      </c>
      <c r="M29" s="110" t="s">
        <v>579</v>
      </c>
      <c r="N29" s="110" t="s">
        <v>585</v>
      </c>
      <c r="O29" s="110" t="s">
        <v>590</v>
      </c>
      <c r="P29" s="110" t="s">
        <v>596</v>
      </c>
      <c r="Q29" s="110" t="s">
        <v>677</v>
      </c>
      <c r="R29" s="110" t="s">
        <v>682</v>
      </c>
      <c r="S29" s="110" t="s">
        <v>687</v>
      </c>
      <c r="T29" s="110" t="s">
        <v>692</v>
      </c>
      <c r="U29" s="110" t="s">
        <v>697</v>
      </c>
      <c r="V29" s="110" t="s">
        <v>702</v>
      </c>
      <c r="W29" s="110" t="s">
        <v>737</v>
      </c>
      <c r="X29" s="110" t="s">
        <v>747</v>
      </c>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1837</v>
      </c>
      <c r="B30" s="106" t="s">
        <v>1838</v>
      </c>
      <c r="C30" s="107" t="s">
        <v>1839</v>
      </c>
      <c r="D30" s="107" t="s">
        <v>1840</v>
      </c>
      <c r="E30" s="107" t="s">
        <v>25</v>
      </c>
      <c r="F30" s="108" t="s">
        <v>1841</v>
      </c>
      <c r="G30" s="109">
        <f>IF(COUNTIF(H30:AU30,"&lt;&gt;")=0,"",SUMPRODUCT(((Recommendations[ImplStatus]="Implemented")+(Recommendations[ImplStatus]="Compensated"))*ISNUMBER(MATCH(Recommendations[Id],H30:AU30,0)))/COUNTIF(H30:AU30,"&lt;&gt;"))</f>
        <v>0</v>
      </c>
      <c r="H30" s="110" t="s">
        <v>276</v>
      </c>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1842</v>
      </c>
      <c r="B31" s="106" t="s">
        <v>1843</v>
      </c>
      <c r="C31" s="107" t="s">
        <v>1844</v>
      </c>
      <c r="D31" s="107" t="s">
        <v>1845</v>
      </c>
      <c r="E31" s="107" t="s">
        <v>1846</v>
      </c>
      <c r="F31" s="108" t="s">
        <v>1847</v>
      </c>
      <c r="G31" s="109">
        <f>IF(COUNTIF(H31:AU31,"&lt;&gt;")=0,"",SUMPRODUCT(((Recommendations[ImplStatus]="Implemented")+(Recommendations[ImplStatus]="Compensated"))*ISNUMBER(MATCH(Recommendations[Id],H31:AU31,0)))/COUNTIF(H31:AU31,"&lt;&gt;"))</f>
        <v>0</v>
      </c>
      <c r="H31" s="110" t="s">
        <v>413</v>
      </c>
      <c r="I31" s="110" t="s">
        <v>529</v>
      </c>
      <c r="J31" s="110" t="s">
        <v>536</v>
      </c>
      <c r="K31" s="110" t="s">
        <v>541</v>
      </c>
      <c r="L31" s="110" t="s">
        <v>602</v>
      </c>
      <c r="M31" s="110" t="s">
        <v>607</v>
      </c>
      <c r="N31" s="110" t="s">
        <v>712</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1848</v>
      </c>
      <c r="B32" s="106" t="s">
        <v>1849</v>
      </c>
      <c r="C32" s="107" t="s">
        <v>1850</v>
      </c>
      <c r="D32" s="107" t="s">
        <v>1851</v>
      </c>
      <c r="E32" s="107" t="s">
        <v>1852</v>
      </c>
      <c r="F32" s="108" t="s">
        <v>1853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1854</v>
      </c>
      <c r="B33" s="106" t="s">
        <v>1855</v>
      </c>
      <c r="C33" s="107" t="s">
        <v>1856</v>
      </c>
      <c r="D33" s="107" t="s">
        <v>1857</v>
      </c>
      <c r="E33" s="107" t="s">
        <v>25</v>
      </c>
      <c r="F33" s="108" t="s">
        <v>1858</v>
      </c>
      <c r="G33" s="109">
        <f>IF(COUNTIF(H33:AU33,"&lt;&gt;")=0,"",SUMPRODUCT(((Recommendations[ImplStatus]="Implemented")+(Recommendations[ImplStatus]="Compensated"))*ISNUMBER(MATCH(Recommendations[Id],H33:AU33,0)))/COUNTIF(H33:AU33,"&lt;&gt;"))</f>
        <v>0</v>
      </c>
      <c r="H33" s="110" t="s">
        <v>354</v>
      </c>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1859</v>
      </c>
      <c r="B34" s="106" t="s">
        <v>1860</v>
      </c>
      <c r="C34" s="107" t="s">
        <v>1861</v>
      </c>
      <c r="D34" s="107" t="s">
        <v>1862</v>
      </c>
      <c r="E34" s="107" t="s">
        <v>25</v>
      </c>
      <c r="F34" s="108" t="s">
        <v>1863</v>
      </c>
      <c r="G34" s="109">
        <f>IF(COUNTIF(H34:AU34,"&lt;&gt;")=0,"",SUMPRODUCT(((Recommendations[ImplStatus]="Implemented")+(Recommendations[ImplStatus]="Compensated"))*ISNUMBER(MATCH(Recommendations[Id],H34:AU34,0)))/COUNTIF(H34:AU34,"&lt;&gt;"))</f>
        <v>0</v>
      </c>
      <c r="H34" s="110" t="s">
        <v>30</v>
      </c>
      <c r="I34" s="110" t="s">
        <v>36</v>
      </c>
      <c r="J34" s="110" t="s">
        <v>41</v>
      </c>
      <c r="K34" s="110" t="s">
        <v>51</v>
      </c>
      <c r="L34" s="110" t="s">
        <v>102</v>
      </c>
      <c r="M34" s="110" t="s">
        <v>107</v>
      </c>
      <c r="N34" s="110" t="s">
        <v>112</v>
      </c>
      <c r="O34" s="110" t="s">
        <v>123</v>
      </c>
      <c r="P34" s="110" t="s">
        <v>291</v>
      </c>
      <c r="Q34" s="110" t="s">
        <v>366</v>
      </c>
      <c r="R34" s="110" t="s">
        <v>408</v>
      </c>
      <c r="S34" s="110" t="s">
        <v>419</v>
      </c>
      <c r="T34" s="110" t="s">
        <v>424</v>
      </c>
      <c r="U34" s="110" t="s">
        <v>429</v>
      </c>
      <c r="V34" s="110" t="s">
        <v>619</v>
      </c>
      <c r="W34" s="110" t="s">
        <v>625</v>
      </c>
      <c r="X34" s="110" t="s">
        <v>631</v>
      </c>
      <c r="Y34" s="110" t="s">
        <v>637</v>
      </c>
      <c r="Z34" s="110" t="s">
        <v>643</v>
      </c>
      <c r="AA34" s="110" t="s">
        <v>649</v>
      </c>
      <c r="AB34" s="110" t="s">
        <v>654</v>
      </c>
      <c r="AC34" s="110" t="s">
        <v>660</v>
      </c>
      <c r="AD34" s="110" t="s">
        <v>666</v>
      </c>
      <c r="AE34" s="110" t="s">
        <v>671</v>
      </c>
      <c r="AF34" s="110" t="s">
        <v>707</v>
      </c>
      <c r="AG34" s="110" t="s">
        <v>717</v>
      </c>
      <c r="AH34" s="110" t="s">
        <v>722</v>
      </c>
      <c r="AI34" s="110" t="s">
        <v>727</v>
      </c>
      <c r="AJ34" s="110" t="s">
        <v>732</v>
      </c>
      <c r="AK34" s="110"/>
      <c r="AL34" s="110"/>
      <c r="AM34" s="110"/>
      <c r="AN34" s="110"/>
      <c r="AO34" s="110"/>
      <c r="AP34" s="110"/>
      <c r="AQ34" s="110"/>
      <c r="AR34" s="110"/>
      <c r="AS34" s="110"/>
      <c r="AT34" s="110"/>
      <c r="AU34" s="118"/>
    </row>
    <row r="35" spans="1:47" ht="60" customHeight="1" x14ac:dyDescent="0.35">
      <c r="A35" s="116" t="s">
        <v>1864</v>
      </c>
      <c r="B35" s="106" t="s">
        <v>1865</v>
      </c>
      <c r="C35" s="107" t="s">
        <v>1866</v>
      </c>
      <c r="D35" s="107" t="s">
        <v>1867</v>
      </c>
      <c r="E35" s="107" t="s">
        <v>1868</v>
      </c>
      <c r="F35" s="108" t="s">
        <v>1869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1870</v>
      </c>
      <c r="B36" s="106" t="s">
        <v>1871</v>
      </c>
      <c r="C36" s="107" t="s">
        <v>1872</v>
      </c>
      <c r="D36" s="107" t="s">
        <v>1873</v>
      </c>
      <c r="E36" s="107" t="s">
        <v>1874</v>
      </c>
      <c r="F36" s="108" t="s">
        <v>1875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1876</v>
      </c>
      <c r="B37" s="106" t="s">
        <v>1877</v>
      </c>
      <c r="C37" s="107" t="s">
        <v>1878</v>
      </c>
      <c r="D37" s="107" t="s">
        <v>1879</v>
      </c>
      <c r="E37" s="107" t="s">
        <v>25</v>
      </c>
      <c r="F37" s="108" t="s">
        <v>1880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1881</v>
      </c>
      <c r="B38" s="106" t="s">
        <v>1882</v>
      </c>
      <c r="C38" s="107" t="s">
        <v>1883</v>
      </c>
      <c r="D38" s="107" t="s">
        <v>1884</v>
      </c>
      <c r="E38" s="107" t="s">
        <v>1885</v>
      </c>
      <c r="F38" s="108" t="s">
        <v>1886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1887</v>
      </c>
      <c r="B39" s="106" t="s">
        <v>1888</v>
      </c>
      <c r="C39" s="107" t="s">
        <v>1889</v>
      </c>
      <c r="D39" s="107" t="s">
        <v>1890</v>
      </c>
      <c r="E39" s="107" t="s">
        <v>25</v>
      </c>
      <c r="F39" s="108" t="s">
        <v>1891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1892</v>
      </c>
      <c r="B40" s="106" t="s">
        <v>1893</v>
      </c>
      <c r="C40" s="107" t="s">
        <v>1894</v>
      </c>
      <c r="D40" s="107" t="s">
        <v>1895</v>
      </c>
      <c r="E40" s="107" t="s">
        <v>1896</v>
      </c>
      <c r="F40" s="108" t="s">
        <v>1897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1898</v>
      </c>
      <c r="B41" s="106" t="s">
        <v>1899</v>
      </c>
      <c r="C41" s="107" t="s">
        <v>1900</v>
      </c>
      <c r="D41" s="107" t="s">
        <v>1901</v>
      </c>
      <c r="E41" s="107" t="s">
        <v>1902</v>
      </c>
      <c r="F41" s="108" t="s">
        <v>1903</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1904</v>
      </c>
      <c r="B42" s="106" t="s">
        <v>1905</v>
      </c>
      <c r="C42" s="107" t="s">
        <v>1906</v>
      </c>
      <c r="D42" s="107" t="s">
        <v>1907</v>
      </c>
      <c r="E42" s="107" t="s">
        <v>1908</v>
      </c>
      <c r="F42" s="108" t="s">
        <v>1909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1910</v>
      </c>
      <c r="B43" s="106" t="s">
        <v>1911</v>
      </c>
      <c r="C43" s="107" t="s">
        <v>1912</v>
      </c>
      <c r="D43" s="107" t="s">
        <v>1913</v>
      </c>
      <c r="E43" s="107" t="s">
        <v>1914</v>
      </c>
      <c r="F43" s="108" t="s">
        <v>1915</v>
      </c>
      <c r="G43" s="109">
        <f>IF(COUNTIF(H43:AU43,"&lt;&gt;")=0,"",SUMPRODUCT(((Recommendations[ImplStatus]="Implemented")+(Recommendations[ImplStatus]="Compensated"))*ISNUMBER(MATCH(Recommendations[Id],H43:AU43,0)))/COUNTIF(H43:AU43,"&lt;&gt;"))</f>
        <v>0</v>
      </c>
      <c r="H43" s="110" t="s">
        <v>373</v>
      </c>
      <c r="I43" s="110" t="s">
        <v>378</v>
      </c>
      <c r="J43" s="110" t="s">
        <v>383</v>
      </c>
      <c r="K43" s="110" t="s">
        <v>388</v>
      </c>
      <c r="L43" s="110" t="s">
        <v>393</v>
      </c>
      <c r="M43" s="110" t="s">
        <v>398</v>
      </c>
      <c r="N43" s="110" t="s">
        <v>403</v>
      </c>
      <c r="O43" s="110" t="s">
        <v>435</v>
      </c>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1916</v>
      </c>
      <c r="B44" s="106" t="s">
        <v>1917</v>
      </c>
      <c r="C44" s="107" t="s">
        <v>1918</v>
      </c>
      <c r="D44" s="107" t="s">
        <v>1919</v>
      </c>
      <c r="E44" s="107" t="s">
        <v>25</v>
      </c>
      <c r="F44" s="108" t="s">
        <v>1920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1921</v>
      </c>
      <c r="B45" s="111" t="s">
        <v>1922</v>
      </c>
      <c r="C45" s="112" t="s">
        <v>1923</v>
      </c>
      <c r="D45" s="112" t="s">
        <v>1924</v>
      </c>
      <c r="E45" s="112" t="s">
        <v>1925</v>
      </c>
      <c r="F45" s="113" t="s">
        <v>1926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123" t="s">
        <v>756</v>
      </c>
      <c r="B49" s="123"/>
      <c r="C49" s="123"/>
      <c r="D49" s="123"/>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IFERROR(INDEX('Recommendations'!$I$2:$I$135, MATCH(H2,'Recommendations'!$B$2:$B$135,0))="Implemented", FALSE))</xm:f>
            <x14:dxf>
              <font>
                <color rgb="FF000000"/>
              </font>
              <fill>
                <patternFill>
                  <bgColor rgb="FF3C7D22"/>
                </patternFill>
              </fill>
            </x14:dxf>
          </x14:cfRule>
          <x14:cfRule type="expression" priority="2" id="{00000000-000E-0000-0500-000002000000}">
            <xm:f>AND(H2&lt;&gt;"", IFERROR(INDEX('Recommendations'!$I$2:$I$135, MATCH(H2,'Recommendations'!$B$2:$B$135,0))="Compensated", FALSE))</xm:f>
            <x14:dxf>
              <font>
                <color rgb="FF000000"/>
              </font>
              <fill>
                <patternFill>
                  <bgColor rgb="FFC6E0B4"/>
                </patternFill>
              </fill>
            </x14:dxf>
          </x14:cfRule>
          <x14:cfRule type="expression" priority="3" id="{00000000-000E-0000-0500-000003000000}">
            <xm:f>AND(H2&lt;&gt;"", IFERROR(INDEX('Recommendations'!$I$2:$I$135, MATCH(H2,'Recommendations'!$B$2:$B$135,0))="Testing", FALSE))</xm:f>
            <x14:dxf>
              <font>
                <color rgb="FF000000"/>
              </font>
              <fill>
                <patternFill>
                  <bgColor rgb="FFFFC000"/>
                </patternFill>
              </fill>
            </x14:dxf>
          </x14:cfRule>
          <x14:cfRule type="expression" priority="4" id="{00000000-000E-0000-0500-000004000000}">
            <xm:f>AND(H2&lt;&gt;"", IFERROR(INDEX('Recommendations'!$I$2:$I$135, MATCH(H2,'Recommendations'!$B$2:$B$135,0))="Failed", FALSE))</xm:f>
            <x14:dxf>
              <font>
                <color rgb="FF000000"/>
              </font>
              <fill>
                <patternFill>
                  <bgColor rgb="FFD82891"/>
                </patternFill>
              </fill>
            </x14:dxf>
          </x14:cfRule>
          <x14:cfRule type="expression" priority="5" id="{00000000-000E-0000-0500-000005000000}">
            <xm:f>AND(H2&lt;&gt;"", IFERROR(INDEX('Recommendations'!$I$2:$I$135, MATCH(H2,'Recommendations'!$B$2:$B$135,0))="Risk Accepted", FALSE))</xm:f>
            <x14:dxf>
              <font>
                <color rgb="FF000000"/>
              </font>
              <fill>
                <patternFill>
                  <bgColor rgb="FFD9D9D9"/>
                </patternFill>
              </fill>
            </x14:dxf>
          </x14:cfRule>
          <x14:cfRule type="expression" priority="6" id="{00000000-000E-0000-0500-000006000000}">
            <xm:f>AND(H2&lt;&gt;"", IFERROR(INDEX('Recommendations'!$I$2:$I$135, MATCH(H2,'Recommendations'!$B$2:$B$135,0))="N/A", FALSE))</xm:f>
            <x14:dxf>
              <font>
                <color rgb="FF000000"/>
              </font>
              <fill>
                <patternFill>
                  <bgColor rgb="FFF2F2F2"/>
                </patternFill>
              </fill>
            </x14:dxf>
          </x14:cfRule>
          <xm:sqref>H2:AU45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Dashboard</vt:lpstr>
      <vt:lpstr>Recommendations</vt:lpstr>
      <vt:lpstr>ImplementationLog</vt:lpstr>
      <vt:lpstr>CSCv8</vt:lpstr>
      <vt:lpstr>MITRE-MTs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AKS Optimized Azure Linux Benchmark - SHGIR</dc:title>
  <dc:subject>Generated on: 2026-06-08 18:54:07</dc:subject>
  <dc:creator>Anicet Fopa Tchoffo</dc:creator>
  <cp:keywords>Baseline;Hardening;CIS;Benchmark</cp:keywords>
  <dc:description>Baseline Developed By: Center for Internet Security (CIS)</dc:description>
  <cp:lastModifiedBy>Anicet Fopa Tchoffo</cp:lastModifiedBy>
  <dcterms:modified xsi:type="dcterms:W3CDTF">2026-06-08T17:54:16Z</dcterms:modified>
  <cp:category>CIS</cp:category>
  <cp:contentStatus>Draft</cp:contentStatus>
</cp:coreProperties>
</file>