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1D14DAA9816E72D76295B18F0F9334BCBA7F3E47" xr6:coauthVersionLast="47" xr6:coauthVersionMax="47" xr10:uidLastSave="{F38C2E66-2601-4DE7-931B-72F2B031211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5" i="6" l="1"/>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E83" i="3"/>
  <c r="D83" i="3"/>
  <c r="C83" i="3"/>
  <c r="F83" i="3" s="1"/>
  <c r="E82" i="3"/>
  <c r="D82" i="3"/>
  <c r="C82" i="3"/>
  <c r="W134" i="3" s="1"/>
  <c r="E81" i="3"/>
  <c r="F81" i="3" s="1"/>
  <c r="D81" i="3"/>
  <c r="C81" i="3"/>
  <c r="U134" i="3" s="1"/>
  <c r="F80" i="3"/>
  <c r="T163" i="3" s="1"/>
  <c r="E80" i="3"/>
  <c r="D80" i="3"/>
  <c r="C80" i="3"/>
  <c r="S134" i="3" s="1"/>
  <c r="E66" i="3"/>
  <c r="D66" i="3"/>
  <c r="C66" i="3"/>
  <c r="F66" i="3" s="1"/>
  <c r="E65" i="3"/>
  <c r="D65" i="3"/>
  <c r="C65" i="3"/>
  <c r="F65" i="3" s="1"/>
  <c r="E47" i="3"/>
  <c r="D47" i="3"/>
  <c r="C47" i="3"/>
  <c r="F47" i="3" s="1"/>
  <c r="E46" i="3"/>
  <c r="D46" i="3"/>
  <c r="C46" i="3"/>
  <c r="F46" i="3" s="1"/>
  <c r="E45" i="3"/>
  <c r="D45" i="3"/>
  <c r="C45" i="3"/>
  <c r="F45" i="3" s="1"/>
  <c r="E44" i="3"/>
  <c r="D44" i="3"/>
  <c r="C44" i="3"/>
  <c r="F44" i="3" s="1"/>
  <c r="E43" i="3"/>
  <c r="D43" i="3"/>
  <c r="C43" i="3"/>
  <c r="F43" i="3" s="1"/>
  <c r="E42" i="3"/>
  <c r="D42" i="3"/>
  <c r="C42" i="3"/>
  <c r="F42" i="3" s="1"/>
  <c r="E29" i="3"/>
  <c r="D29" i="3"/>
  <c r="C29" i="3"/>
  <c r="F29" i="3" s="1"/>
  <c r="E16" i="3"/>
  <c r="D16" i="3"/>
  <c r="C16" i="3"/>
  <c r="F16" i="3" s="1"/>
  <c r="C9" i="3"/>
  <c r="D9" i="3" s="1"/>
  <c r="C8" i="3"/>
  <c r="C7" i="3" s="1"/>
  <c r="D7" i="3" s="1"/>
  <c r="E109" i="3" l="1"/>
  <c r="D109" i="3"/>
  <c r="C109" i="3"/>
  <c r="E108" i="3"/>
  <c r="D108" i="3"/>
  <c r="C108" i="3"/>
  <c r="D52" i="3"/>
  <c r="E52" i="3"/>
  <c r="C52" i="3"/>
  <c r="E110" i="3"/>
  <c r="D110" i="3"/>
  <c r="C110" i="3"/>
  <c r="E54" i="3"/>
  <c r="D54" i="3"/>
  <c r="C54" i="3"/>
  <c r="E51" i="3"/>
  <c r="D51" i="3"/>
  <c r="C51" i="3"/>
  <c r="E71" i="3"/>
  <c r="D71" i="3"/>
  <c r="C71" i="3"/>
  <c r="G123" i="3"/>
  <c r="E91" i="3"/>
  <c r="D91" i="3"/>
  <c r="C91" i="3"/>
  <c r="E53" i="3"/>
  <c r="D53" i="3"/>
  <c r="C53" i="3"/>
  <c r="D89" i="3"/>
  <c r="V162" i="3"/>
  <c r="V157" i="3"/>
  <c r="V152" i="3"/>
  <c r="V147" i="3"/>
  <c r="V142" i="3"/>
  <c r="V137" i="3"/>
  <c r="C89" i="3"/>
  <c r="V166" i="3"/>
  <c r="V161" i="3"/>
  <c r="V156" i="3"/>
  <c r="V151" i="3"/>
  <c r="V146" i="3"/>
  <c r="V141" i="3"/>
  <c r="V136" i="3"/>
  <c r="V165" i="3"/>
  <c r="V160" i="3"/>
  <c r="V155" i="3"/>
  <c r="V150" i="3"/>
  <c r="V145" i="3"/>
  <c r="V140" i="3"/>
  <c r="V164" i="3"/>
  <c r="V159" i="3"/>
  <c r="V154" i="3"/>
  <c r="V149" i="3"/>
  <c r="V144" i="3"/>
  <c r="V139" i="3"/>
  <c r="V163" i="3"/>
  <c r="V158" i="3"/>
  <c r="V153" i="3"/>
  <c r="V148" i="3"/>
  <c r="V143" i="3"/>
  <c r="V138" i="3"/>
  <c r="E89" i="3"/>
  <c r="R163" i="3"/>
  <c r="R158" i="3"/>
  <c r="R153" i="3"/>
  <c r="R148" i="3"/>
  <c r="R143" i="3"/>
  <c r="R138" i="3"/>
  <c r="R162" i="3"/>
  <c r="R157" i="3"/>
  <c r="R152" i="3"/>
  <c r="R147" i="3"/>
  <c r="R142" i="3"/>
  <c r="R137" i="3"/>
  <c r="E20" i="3"/>
  <c r="R166" i="3"/>
  <c r="R161" i="3"/>
  <c r="R156" i="3"/>
  <c r="R151" i="3"/>
  <c r="R146" i="3"/>
  <c r="R141" i="3"/>
  <c r="R136" i="3"/>
  <c r="D20" i="3"/>
  <c r="C20" i="3"/>
  <c r="R165" i="3"/>
  <c r="R160" i="3"/>
  <c r="R155" i="3"/>
  <c r="R150" i="3"/>
  <c r="R145" i="3"/>
  <c r="R140" i="3"/>
  <c r="R164" i="3"/>
  <c r="R159" i="3"/>
  <c r="R154" i="3"/>
  <c r="R149" i="3"/>
  <c r="R144" i="3"/>
  <c r="R139" i="3"/>
  <c r="C33" i="3"/>
  <c r="E33" i="3"/>
  <c r="D33" i="3"/>
  <c r="E92" i="3"/>
  <c r="D92" i="3"/>
  <c r="C92" i="3"/>
  <c r="E111" i="3"/>
  <c r="D111" i="3"/>
  <c r="C111" i="3"/>
  <c r="E55" i="3"/>
  <c r="D55" i="3"/>
  <c r="C55" i="3"/>
  <c r="D56" i="3"/>
  <c r="C56" i="3"/>
  <c r="E56" i="3"/>
  <c r="E70" i="3"/>
  <c r="D70" i="3"/>
  <c r="C70" i="3"/>
  <c r="T139" i="3"/>
  <c r="T144" i="3"/>
  <c r="T149" i="3"/>
  <c r="T154" i="3"/>
  <c r="T159" i="3"/>
  <c r="T164" i="3"/>
  <c r="D8" i="3"/>
  <c r="F82" i="3"/>
  <c r="Q134" i="3"/>
  <c r="T140" i="3"/>
  <c r="T145" i="3"/>
  <c r="T150" i="3"/>
  <c r="T155" i="3"/>
  <c r="T160" i="3"/>
  <c r="T165" i="3"/>
  <c r="T136" i="3"/>
  <c r="T141" i="3"/>
  <c r="T146" i="3"/>
  <c r="T151" i="3"/>
  <c r="T156" i="3"/>
  <c r="T161" i="3"/>
  <c r="T166" i="3"/>
  <c r="C88" i="3"/>
  <c r="T137" i="3"/>
  <c r="T142" i="3"/>
  <c r="T147" i="3"/>
  <c r="T152" i="3"/>
  <c r="T157" i="3"/>
  <c r="T162" i="3"/>
  <c r="D88" i="3"/>
  <c r="E88" i="3"/>
  <c r="T138" i="3"/>
  <c r="T143" i="3"/>
  <c r="T148" i="3"/>
  <c r="T153" i="3"/>
  <c r="T158" i="3"/>
  <c r="X162" i="3" l="1"/>
  <c r="X157" i="3"/>
  <c r="X152" i="3"/>
  <c r="X147" i="3"/>
  <c r="X142" i="3"/>
  <c r="X137" i="3"/>
  <c r="X166" i="3"/>
  <c r="X161" i="3"/>
  <c r="X156" i="3"/>
  <c r="X151" i="3"/>
  <c r="X146" i="3"/>
  <c r="X141" i="3"/>
  <c r="X136" i="3"/>
  <c r="E90" i="3"/>
  <c r="X165" i="3"/>
  <c r="X160" i="3"/>
  <c r="X155" i="3"/>
  <c r="X150" i="3"/>
  <c r="X145" i="3"/>
  <c r="X140" i="3"/>
  <c r="D90" i="3"/>
  <c r="X164" i="3"/>
  <c r="X159" i="3"/>
  <c r="X154" i="3"/>
  <c r="X149" i="3"/>
  <c r="X144" i="3"/>
  <c r="X139" i="3"/>
  <c r="X163" i="3"/>
  <c r="X158" i="3"/>
  <c r="X153" i="3"/>
  <c r="X148" i="3"/>
  <c r="X143" i="3"/>
  <c r="X138" i="3"/>
  <c r="C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nosuid option set on /tmp partition</t>
        </r>
      </text>
    </comment>
    <comment ref="K19" authorId="0" shapeId="0" xr:uid="{00000000-0006-0000-0400-000026000000}">
      <text>
        <r>
          <rPr>
            <sz val="11"/>
            <rFont val="Calibri"/>
          </rPr>
          <t>Ensure nodev option set on /dev/shm partition</t>
        </r>
      </text>
    </comment>
    <comment ref="L19" authorId="0" shapeId="0" xr:uid="{00000000-0006-0000-0400-000002000000}">
      <text>
        <r>
          <rPr>
            <sz val="11"/>
            <rFont val="Calibri"/>
          </rPr>
          <t>Ensure nosuid option set on /dev/shm partition</t>
        </r>
      </text>
    </comment>
    <comment ref="M19" authorId="0" shapeId="0" xr:uid="{00000000-0006-0000-0400-000003000000}">
      <text>
        <r>
          <rPr>
            <sz val="11"/>
            <rFont val="Calibri"/>
          </rPr>
          <t>Ensure access to /etc/motd is configured</t>
        </r>
      </text>
    </comment>
    <comment ref="N19" authorId="0" shapeId="0" xr:uid="{00000000-0006-0000-0400-000004000000}">
      <text>
        <r>
          <rPr>
            <sz val="11"/>
            <rFont val="Calibri"/>
          </rPr>
          <t>Ensure access to /etc/issue is configured</t>
        </r>
      </text>
    </comment>
    <comment ref="O19" authorId="0" shapeId="0" xr:uid="{00000000-0006-0000-0400-000005000000}">
      <text>
        <r>
          <rPr>
            <sz val="11"/>
            <rFont val="Calibri"/>
          </rPr>
          <t>Ensure access to /etc/issue.net is configured</t>
        </r>
      </text>
    </comment>
    <comment ref="P19" authorId="0" shapeId="0" xr:uid="{00000000-0006-0000-0400-000006000000}">
      <text>
        <r>
          <rPr>
            <sz val="11"/>
            <rFont val="Calibri"/>
          </rPr>
          <t>Ensure permissions on /etc/crontab are configured</t>
        </r>
      </text>
    </comment>
    <comment ref="Q19" authorId="0" shapeId="0" xr:uid="{00000000-0006-0000-0400-000007000000}">
      <text>
        <r>
          <rPr>
            <sz val="11"/>
            <rFont val="Calibri"/>
          </rPr>
          <t>Ensure permissions on /etc/cron.hourly are configured</t>
        </r>
      </text>
    </comment>
    <comment ref="R19" authorId="0" shapeId="0" xr:uid="{00000000-0006-0000-0400-000008000000}">
      <text>
        <r>
          <rPr>
            <sz val="11"/>
            <rFont val="Calibri"/>
          </rPr>
          <t>Ensure permissions on /etc/cron.daily are configured</t>
        </r>
      </text>
    </comment>
    <comment ref="S19" authorId="0" shapeId="0" xr:uid="{00000000-0006-0000-0400-000009000000}">
      <text>
        <r>
          <rPr>
            <sz val="11"/>
            <rFont val="Calibri"/>
          </rPr>
          <t>Ensure permissions on /etc/cron.weekly are configured</t>
        </r>
      </text>
    </comment>
    <comment ref="T19" authorId="0" shapeId="0" xr:uid="{00000000-0006-0000-0400-00000A000000}">
      <text>
        <r>
          <rPr>
            <sz val="11"/>
            <rFont val="Calibri"/>
          </rPr>
          <t>Ensure permissions on /etc/cron.monthly are configured</t>
        </r>
      </text>
    </comment>
    <comment ref="U19" authorId="0" shapeId="0" xr:uid="{00000000-0006-0000-0400-00000B000000}">
      <text>
        <r>
          <rPr>
            <sz val="11"/>
            <rFont val="Calibri"/>
          </rPr>
          <t>Ensure permissions on /etc/cron.d are configured</t>
        </r>
      </text>
    </comment>
    <comment ref="V19" authorId="0" shapeId="0" xr:uid="{00000000-0006-0000-0400-00000C000000}">
      <text>
        <r>
          <rPr>
            <sz val="11"/>
            <rFont val="Calibri"/>
          </rPr>
          <t>Ensure cron is restricted to authorized users</t>
        </r>
      </text>
    </comment>
    <comment ref="W19" authorId="0" shapeId="0" xr:uid="{00000000-0006-0000-0400-00000D000000}">
      <text>
        <r>
          <rPr>
            <sz val="11"/>
            <rFont val="Calibri"/>
          </rPr>
          <t>Ensure at is restricted to authorized users</t>
        </r>
      </text>
    </comment>
    <comment ref="X19" authorId="0" shapeId="0" xr:uid="{00000000-0006-0000-0400-00000E000000}">
      <text>
        <r>
          <rPr>
            <sz val="11"/>
            <rFont val="Calibri"/>
          </rPr>
          <t>Ensure access to /etc/ssh/sshd_config is configured</t>
        </r>
      </text>
    </comment>
    <comment ref="Y19" authorId="0" shapeId="0" xr:uid="{00000000-0006-0000-0400-00000F000000}">
      <text>
        <r>
          <rPr>
            <sz val="11"/>
            <rFont val="Calibri"/>
          </rPr>
          <t>Ensure access to SSH private host key files is configured</t>
        </r>
      </text>
    </comment>
    <comment ref="Z19" authorId="0" shapeId="0" xr:uid="{00000000-0006-0000-0400-000010000000}">
      <text>
        <r>
          <rPr>
            <sz val="11"/>
            <rFont val="Calibri"/>
          </rPr>
          <t>Ensure access to SSH public host key files is configured</t>
        </r>
      </text>
    </comment>
    <comment ref="AA19" authorId="0" shapeId="0" xr:uid="{00000000-0006-0000-0400-000011000000}">
      <text>
        <r>
          <rPr>
            <sz val="11"/>
            <rFont val="Calibri"/>
          </rPr>
          <t>Ensure sshd access is configured</t>
        </r>
      </text>
    </comment>
    <comment ref="AB19" authorId="0" shapeId="0" xr:uid="{00000000-0006-0000-0400-000012000000}">
      <text>
        <r>
          <rPr>
            <sz val="11"/>
            <rFont val="Calibri"/>
          </rPr>
          <t>Ensure system accounts are secured</t>
        </r>
      </text>
    </comment>
    <comment ref="AC19" authorId="0" shapeId="0" xr:uid="{00000000-0006-0000-0400-000013000000}">
      <text>
        <r>
          <rPr>
            <sz val="11"/>
            <rFont val="Calibri"/>
          </rPr>
          <t>Ensure default user umask is 027 or more restrictive</t>
        </r>
      </text>
    </comment>
    <comment ref="AD19" authorId="0" shapeId="0" xr:uid="{00000000-0006-0000-0400-000014000000}">
      <text>
        <r>
          <rPr>
            <sz val="11"/>
            <rFont val="Calibri"/>
          </rPr>
          <t>Ensure journald log file access is configured</t>
        </r>
      </text>
    </comment>
    <comment ref="AE19" authorId="0" shapeId="0" xr:uid="{00000000-0006-0000-0400-000015000000}">
      <text>
        <r>
          <rPr>
            <sz val="11"/>
            <rFont val="Calibri"/>
          </rPr>
          <t>Ensure rsyslog log file creation mode is configured</t>
        </r>
      </text>
    </comment>
    <comment ref="AF19" authorId="0" shapeId="0" xr:uid="{00000000-0006-0000-0400-000016000000}">
      <text>
        <r>
          <rPr>
            <sz val="11"/>
            <rFont val="Calibri"/>
          </rPr>
          <t>Ensure access to all logfiles has been configured</t>
        </r>
      </text>
    </comment>
    <comment ref="AG19" authorId="0" shapeId="0" xr:uid="{00000000-0006-0000-0400-000017000000}">
      <text>
        <r>
          <rPr>
            <sz val="11"/>
            <rFont val="Calibri"/>
          </rPr>
          <t>Ensure access to /etc/passwd is configured</t>
        </r>
      </text>
    </comment>
    <comment ref="AH19" authorId="0" shapeId="0" xr:uid="{00000000-0006-0000-0400-000018000000}">
      <text>
        <r>
          <rPr>
            <sz val="11"/>
            <rFont val="Calibri"/>
          </rPr>
          <t>Ensure access to /etc/passwd- is configured</t>
        </r>
      </text>
    </comment>
    <comment ref="AI19" authorId="0" shapeId="0" xr:uid="{00000000-0006-0000-0400-000019000000}">
      <text>
        <r>
          <rPr>
            <sz val="11"/>
            <rFont val="Calibri"/>
          </rPr>
          <t>Ensure access to /etc/group is configured</t>
        </r>
      </text>
    </comment>
    <comment ref="AJ19" authorId="0" shapeId="0" xr:uid="{00000000-0006-0000-0400-00001A000000}">
      <text>
        <r>
          <rPr>
            <sz val="11"/>
            <rFont val="Calibri"/>
          </rPr>
          <t>Ensure access to /etc/group- is configured</t>
        </r>
      </text>
    </comment>
    <comment ref="AK19" authorId="0" shapeId="0" xr:uid="{00000000-0006-0000-0400-00001B000000}">
      <text>
        <r>
          <rPr>
            <sz val="11"/>
            <rFont val="Calibri"/>
          </rPr>
          <t>Ensure access to /etc/shadow is configured</t>
        </r>
      </text>
    </comment>
    <comment ref="AL19" authorId="0" shapeId="0" xr:uid="{00000000-0006-0000-0400-00001C000000}">
      <text>
        <r>
          <rPr>
            <sz val="11"/>
            <rFont val="Calibri"/>
          </rPr>
          <t>Ensure access to /etc/shadow- is configured</t>
        </r>
      </text>
    </comment>
    <comment ref="AM19" authorId="0" shapeId="0" xr:uid="{00000000-0006-0000-0400-00001D000000}">
      <text>
        <r>
          <rPr>
            <sz val="11"/>
            <rFont val="Calibri"/>
          </rPr>
          <t>Ensure access to /etc/gshadow is configured</t>
        </r>
      </text>
    </comment>
    <comment ref="AN19" authorId="0" shapeId="0" xr:uid="{00000000-0006-0000-0400-00001E000000}">
      <text>
        <r>
          <rPr>
            <sz val="11"/>
            <rFont val="Calibri"/>
          </rPr>
          <t>Ensure access to /etc/gshadow- is configured</t>
        </r>
      </text>
    </comment>
    <comment ref="AO19" authorId="0" shapeId="0" xr:uid="{00000000-0006-0000-0400-00001F000000}">
      <text>
        <r>
          <rPr>
            <sz val="11"/>
            <rFont val="Calibri"/>
          </rPr>
          <t>Ensure access to /etc/shells is configured</t>
        </r>
      </text>
    </comment>
    <comment ref="AP19" authorId="0" shapeId="0" xr:uid="{00000000-0006-0000-0400-000020000000}">
      <text>
        <r>
          <rPr>
            <sz val="11"/>
            <rFont val="Calibri"/>
          </rPr>
          <t>Ensure access to /etc/security/opasswd is configured</t>
        </r>
      </text>
    </comment>
    <comment ref="AQ19" authorId="0" shapeId="0" xr:uid="{00000000-0006-0000-0400-000021000000}">
      <text>
        <r>
          <rPr>
            <sz val="11"/>
            <rFont val="Calibri"/>
          </rPr>
          <t>Ensure world writable files and directories are secured</t>
        </r>
      </text>
    </comment>
    <comment ref="AR19" authorId="0" shapeId="0" xr:uid="{00000000-0006-0000-0400-000022000000}">
      <text>
        <r>
          <rPr>
            <sz val="11"/>
            <rFont val="Calibri"/>
          </rPr>
          <t>Ensure no files or directories without an owner and a group exist</t>
        </r>
      </text>
    </comment>
    <comment ref="AS19" authorId="0" shapeId="0" xr:uid="{00000000-0006-0000-0400-000023000000}">
      <text>
        <r>
          <rPr>
            <sz val="11"/>
            <rFont val="Calibri"/>
          </rPr>
          <t>Ensure all groups in /etc/passwd exist in /etc/group</t>
        </r>
      </text>
    </comment>
    <comment ref="AT19" authorId="0" shapeId="0" xr:uid="{00000000-0006-0000-0400-000024000000}">
      <text>
        <r>
          <rPr>
            <sz val="11"/>
            <rFont val="Calibri"/>
          </rPr>
          <t>Ensure local interactive user home directories are configured</t>
        </r>
      </text>
    </comment>
    <comment ref="AU19" authorId="0" shapeId="0" xr:uid="{00000000-0006-0000-0400-000025000000}">
      <text>
        <r>
          <rPr>
            <sz val="11"/>
            <rFont val="Calibri"/>
          </rPr>
          <t>Ensure local interactive user dot files access is configured</t>
        </r>
      </text>
    </comment>
    <comment ref="J26" authorId="0" shapeId="0" xr:uid="{00000000-0006-0000-0400-000027000000}">
      <text>
        <r>
          <rPr>
            <sz val="11"/>
            <rFont val="Calibri"/>
          </rPr>
          <t>Ensure sshd Ciphers are configured</t>
        </r>
      </text>
    </comment>
    <comment ref="K26" authorId="0" shapeId="0" xr:uid="{00000000-0006-0000-0400-000028000000}">
      <text>
        <r>
          <rPr>
            <sz val="11"/>
            <rFont val="Calibri"/>
          </rPr>
          <t>Ensure sshd KexAlgorithms is configured</t>
        </r>
      </text>
    </comment>
    <comment ref="L26" authorId="0" shapeId="0" xr:uid="{00000000-0006-0000-0400-000029000000}">
      <text>
        <r>
          <rPr>
            <sz val="11"/>
            <rFont val="Calibri"/>
          </rPr>
          <t>Ensure sshd MACs are configured</t>
        </r>
      </text>
    </comment>
    <comment ref="J27" authorId="0" shapeId="0" xr:uid="{00000000-0006-0000-0400-00002A000000}">
      <text>
        <r>
          <rPr>
            <sz val="11"/>
            <rFont val="Calibri"/>
          </rPr>
          <t>Ensure password hashing algorithm is SHA-512</t>
        </r>
      </text>
    </comment>
    <comment ref="K27" authorId="0" shapeId="0" xr:uid="{00000000-0006-0000-0400-00002B000000}">
      <text>
        <r>
          <rPr>
            <sz val="11"/>
            <rFont val="Calibri"/>
          </rPr>
          <t>Ensure accounts in /etc/passwd use shadowed passwords</t>
        </r>
      </text>
    </comment>
    <comment ref="J32" authorId="0" shapeId="0" xr:uid="{00000000-0006-0000-0400-00002C000000}">
      <text>
        <r>
          <rPr>
            <sz val="11"/>
            <rFont val="Calibri"/>
          </rPr>
          <t>Ensure lockout for failed password attempts is configured</t>
        </r>
      </text>
    </comment>
    <comment ref="K32" authorId="0" shapeId="0" xr:uid="{00000000-0006-0000-0400-00002D000000}">
      <text>
        <r>
          <rPr>
            <sz val="11"/>
            <rFont val="Calibri"/>
          </rPr>
          <t>Ensure default group for the root account is GID 0</t>
        </r>
      </text>
    </comment>
    <comment ref="J35" authorId="0" shapeId="0" xr:uid="{00000000-0006-0000-0400-00002E000000}">
      <text>
        <r>
          <rPr>
            <sz val="11"/>
            <rFont val="Calibri"/>
          </rPr>
          <t>Ensure iptables is installed</t>
        </r>
      </text>
    </comment>
    <comment ref="K35" authorId="0" shapeId="0" xr:uid="{00000000-0006-0000-0400-00002F000000}">
      <text>
        <r>
          <rPr>
            <sz val="11"/>
            <rFont val="Calibri"/>
          </rPr>
          <t>Ensure nftables is not in use</t>
        </r>
      </text>
    </comment>
    <comment ref="L35" authorId="0" shapeId="0" xr:uid="{00000000-0006-0000-0400-000030000000}">
      <text>
        <r>
          <rPr>
            <sz val="11"/>
            <rFont val="Calibri"/>
          </rPr>
          <t>Ensure firewalld is not in use</t>
        </r>
      </text>
    </comment>
    <comment ref="J36" authorId="0" shapeId="0" xr:uid="{00000000-0006-0000-0400-000031000000}">
      <text>
        <r>
          <rPr>
            <sz val="11"/>
            <rFont val="Calibri"/>
          </rPr>
          <t>Ensure firewalld is not in use</t>
        </r>
      </text>
    </comment>
    <comment ref="J39" authorId="0" shapeId="0" xr:uid="{00000000-0006-0000-0400-000032000000}">
      <text>
        <r>
          <rPr>
            <sz val="11"/>
            <rFont val="Calibri"/>
          </rPr>
          <t>Ensure cramfs kernel module is not available</t>
        </r>
      </text>
    </comment>
    <comment ref="K39" authorId="0" shapeId="0" xr:uid="{00000000-0006-0000-0400-000035000000}">
      <text>
        <r>
          <rPr>
            <sz val="11"/>
            <rFont val="Calibri"/>
          </rPr>
          <t>Ensure freevxfs kernel module is not available</t>
        </r>
      </text>
    </comment>
    <comment ref="L39" authorId="0" shapeId="0" xr:uid="{00000000-0006-0000-0400-000036000000}">
      <text>
        <r>
          <rPr>
            <sz val="11"/>
            <rFont val="Calibri"/>
          </rPr>
          <t>Ensure hfs kernel module is not available</t>
        </r>
      </text>
    </comment>
    <comment ref="M39" authorId="0" shapeId="0" xr:uid="{00000000-0006-0000-0400-000037000000}">
      <text>
        <r>
          <rPr>
            <sz val="11"/>
            <rFont val="Calibri"/>
          </rPr>
          <t>Ensure hfsplus kernel module is not available</t>
        </r>
      </text>
    </comment>
    <comment ref="N39" authorId="0" shapeId="0" xr:uid="{00000000-0006-0000-0400-000038000000}">
      <text>
        <r>
          <rPr>
            <sz val="11"/>
            <rFont val="Calibri"/>
          </rPr>
          <t>Ensure jffs2 kernel module is not available</t>
        </r>
      </text>
    </comment>
    <comment ref="O39" authorId="0" shapeId="0" xr:uid="{00000000-0006-0000-0400-000039000000}">
      <text>
        <r>
          <rPr>
            <sz val="11"/>
            <rFont val="Calibri"/>
          </rPr>
          <t>Ensure unused filesystems kernel modules are not available</t>
        </r>
      </text>
    </comment>
    <comment ref="P39" authorId="0" shapeId="0" xr:uid="{00000000-0006-0000-0400-00003A000000}">
      <text>
        <r>
          <rPr>
            <sz val="11"/>
            <rFont val="Calibri"/>
          </rPr>
          <t>Ensure /tmp is a separate partition</t>
        </r>
      </text>
    </comment>
    <comment ref="Q39" authorId="0" shapeId="0" xr:uid="{00000000-0006-0000-0400-00003B000000}">
      <text>
        <r>
          <rPr>
            <sz val="11"/>
            <rFont val="Calibri"/>
          </rPr>
          <t>Ensure nodev option set on /tmp partition</t>
        </r>
      </text>
    </comment>
    <comment ref="R39" authorId="0" shapeId="0" xr:uid="{00000000-0006-0000-0400-00003C000000}">
      <text>
        <r>
          <rPr>
            <sz val="11"/>
            <rFont val="Calibri"/>
          </rPr>
          <t>Ensure /dev/shm is a separate partition</t>
        </r>
      </text>
    </comment>
    <comment ref="S39" authorId="0" shapeId="0" xr:uid="{00000000-0006-0000-0400-00003D000000}">
      <text>
        <r>
          <rPr>
            <sz val="11"/>
            <rFont val="Calibri"/>
          </rPr>
          <t>Ensure ptrace_scope is restricted</t>
        </r>
      </text>
    </comment>
    <comment ref="T39" authorId="0" shapeId="0" xr:uid="{00000000-0006-0000-0400-00003E000000}">
      <text>
        <r>
          <rPr>
            <sz val="11"/>
            <rFont val="Calibri"/>
          </rPr>
          <t>Ensure xinetd is not installed</t>
        </r>
      </text>
    </comment>
    <comment ref="U39" authorId="0" shapeId="0" xr:uid="{00000000-0006-0000-0400-00003F000000}">
      <text>
        <r>
          <rPr>
            <sz val="11"/>
            <rFont val="Calibri"/>
          </rPr>
          <t>Ensure xorg-x11-server-common is not installed</t>
        </r>
      </text>
    </comment>
    <comment ref="V39" authorId="0" shapeId="0" xr:uid="{00000000-0006-0000-0400-000040000000}">
      <text>
        <r>
          <rPr>
            <sz val="11"/>
            <rFont val="Calibri"/>
          </rPr>
          <t>Ensure avahi is not installed</t>
        </r>
      </text>
    </comment>
    <comment ref="W39" authorId="0" shapeId="0" xr:uid="{00000000-0006-0000-0400-000041000000}">
      <text>
        <r>
          <rPr>
            <sz val="11"/>
            <rFont val="Calibri"/>
          </rPr>
          <t>Ensure a print server is not installed</t>
        </r>
      </text>
    </comment>
    <comment ref="X39" authorId="0" shapeId="0" xr:uid="{00000000-0006-0000-0400-000042000000}">
      <text>
        <r>
          <rPr>
            <sz val="11"/>
            <rFont val="Calibri"/>
          </rPr>
          <t>Ensure a dhcp server is not installed</t>
        </r>
      </text>
    </comment>
    <comment ref="Y39" authorId="0" shapeId="0" xr:uid="{00000000-0006-0000-0400-000043000000}">
      <text>
        <r>
          <rPr>
            <sz val="11"/>
            <rFont val="Calibri"/>
          </rPr>
          <t>Ensure a dns server is not installed</t>
        </r>
      </text>
    </comment>
    <comment ref="Z39" authorId="0" shapeId="0" xr:uid="{00000000-0006-0000-0400-000044000000}">
      <text>
        <r>
          <rPr>
            <sz val="11"/>
            <rFont val="Calibri"/>
          </rPr>
          <t>Ensure FTP client is not installed</t>
        </r>
      </text>
    </comment>
    <comment ref="AA39" authorId="0" shapeId="0" xr:uid="{00000000-0006-0000-0400-000045000000}">
      <text>
        <r>
          <rPr>
            <sz val="11"/>
            <rFont val="Calibri"/>
          </rPr>
          <t>Ensure an ftp server is not installed</t>
        </r>
      </text>
    </comment>
    <comment ref="AB39" authorId="0" shapeId="0" xr:uid="{00000000-0006-0000-0400-000046000000}">
      <text>
        <r>
          <rPr>
            <sz val="11"/>
            <rFont val="Calibri"/>
          </rPr>
          <t>Ensure a tftp server is not installed</t>
        </r>
      </text>
    </comment>
    <comment ref="AC39" authorId="0" shapeId="0" xr:uid="{00000000-0006-0000-0400-000047000000}">
      <text>
        <r>
          <rPr>
            <sz val="11"/>
            <rFont val="Calibri"/>
          </rPr>
          <t>Ensure a web server is not installed</t>
        </r>
      </text>
    </comment>
    <comment ref="AD39" authorId="0" shapeId="0" xr:uid="{00000000-0006-0000-0400-000048000000}">
      <text>
        <r>
          <rPr>
            <sz val="11"/>
            <rFont val="Calibri"/>
          </rPr>
          <t>Ensure IMAP and POP3 server is not installed</t>
        </r>
      </text>
    </comment>
    <comment ref="AE39" authorId="0" shapeId="0" xr:uid="{00000000-0006-0000-0400-000049000000}">
      <text>
        <r>
          <rPr>
            <sz val="11"/>
            <rFont val="Calibri"/>
          </rPr>
          <t>Ensure Samba is not installed</t>
        </r>
      </text>
    </comment>
    <comment ref="AF39" authorId="0" shapeId="0" xr:uid="{00000000-0006-0000-0400-00004A000000}">
      <text>
        <r>
          <rPr>
            <sz val="11"/>
            <rFont val="Calibri"/>
          </rPr>
          <t>Ensure HTTP Proxy Server is not installed</t>
        </r>
      </text>
    </comment>
    <comment ref="AG39" authorId="0" shapeId="0" xr:uid="{00000000-0006-0000-0400-00004B000000}">
      <text>
        <r>
          <rPr>
            <sz val="11"/>
            <rFont val="Calibri"/>
          </rPr>
          <t>Ensure net-snmp is not installed or the snmpd service is not enabled</t>
        </r>
      </text>
    </comment>
    <comment ref="AH39" authorId="0" shapeId="0" xr:uid="{00000000-0006-0000-0400-00004C000000}">
      <text>
        <r>
          <rPr>
            <sz val="11"/>
            <rFont val="Calibri"/>
          </rPr>
          <t>Ensure NIS server is not installed</t>
        </r>
      </text>
    </comment>
    <comment ref="AI39" authorId="0" shapeId="0" xr:uid="{00000000-0006-0000-0400-00004D000000}">
      <text>
        <r>
          <rPr>
            <sz val="11"/>
            <rFont val="Calibri"/>
          </rPr>
          <t>Ensure telnet-server is not installed</t>
        </r>
      </text>
    </comment>
    <comment ref="AJ39" authorId="0" shapeId="0" xr:uid="{00000000-0006-0000-0400-00004E000000}">
      <text>
        <r>
          <rPr>
            <sz val="11"/>
            <rFont val="Calibri"/>
          </rPr>
          <t>Ensure mail transfer agent is configured for local-only mode</t>
        </r>
      </text>
    </comment>
    <comment ref="AK39" authorId="0" shapeId="0" xr:uid="{00000000-0006-0000-0400-00004F000000}">
      <text>
        <r>
          <rPr>
            <sz val="11"/>
            <rFont val="Calibri"/>
          </rPr>
          <t>Ensure nfs-utils is not installed or the  nfs-server service is masked</t>
        </r>
      </text>
    </comment>
    <comment ref="AL39" authorId="0" shapeId="0" xr:uid="{00000000-0006-0000-0400-000050000000}">
      <text>
        <r>
          <rPr>
            <sz val="11"/>
            <rFont val="Calibri"/>
          </rPr>
          <t>Ensure rsync-daemon is not installed or the rsyncd service is masked</t>
        </r>
      </text>
    </comment>
    <comment ref="AM39" authorId="0" shapeId="0" xr:uid="{00000000-0006-0000-0400-000051000000}">
      <text>
        <r>
          <rPr>
            <sz val="11"/>
            <rFont val="Calibri"/>
          </rPr>
          <t>Ensure NIS Client is not installed</t>
        </r>
      </text>
    </comment>
    <comment ref="AN39" authorId="0" shapeId="0" xr:uid="{00000000-0006-0000-0400-000052000000}">
      <text>
        <r>
          <rPr>
            <sz val="11"/>
            <rFont val="Calibri"/>
          </rPr>
          <t>Ensure rsh client is not installed</t>
        </r>
      </text>
    </comment>
    <comment ref="AO39" authorId="0" shapeId="0" xr:uid="{00000000-0006-0000-0400-000053000000}">
      <text>
        <r>
          <rPr>
            <sz val="11"/>
            <rFont val="Calibri"/>
          </rPr>
          <t>Ensure talk client is not installed</t>
        </r>
      </text>
    </comment>
    <comment ref="AP39" authorId="0" shapeId="0" xr:uid="{00000000-0006-0000-0400-000054000000}">
      <text>
        <r>
          <rPr>
            <sz val="11"/>
            <rFont val="Calibri"/>
          </rPr>
          <t>Ensure telnet client is not installed</t>
        </r>
      </text>
    </comment>
    <comment ref="AQ39" authorId="0" shapeId="0" xr:uid="{00000000-0006-0000-0400-000055000000}">
      <text>
        <r>
          <rPr>
            <sz val="11"/>
            <rFont val="Calibri"/>
          </rPr>
          <t>Ensure LDAP client is not installed</t>
        </r>
      </text>
    </comment>
    <comment ref="AR39" authorId="0" shapeId="0" xr:uid="{00000000-0006-0000-0400-000056000000}">
      <text>
        <r>
          <rPr>
            <sz val="11"/>
            <rFont val="Calibri"/>
          </rPr>
          <t>Ensure TFTP client is not installed</t>
        </r>
      </text>
    </comment>
    <comment ref="AS39" authorId="0" shapeId="0" xr:uid="{00000000-0006-0000-0400-000057000000}">
      <text>
        <r>
          <rPr>
            <sz val="11"/>
            <rFont val="Calibri"/>
          </rPr>
          <t>Ensure packet redirect sending is disabled</t>
        </r>
      </text>
    </comment>
    <comment ref="AT39" authorId="0" shapeId="0" xr:uid="{00000000-0006-0000-0400-000058000000}">
      <text>
        <r>
          <rPr>
            <sz val="11"/>
            <rFont val="Calibri"/>
          </rPr>
          <t>Ensure bogus icmp responses are ignored</t>
        </r>
      </text>
    </comment>
    <comment ref="AU39" authorId="0" shapeId="0" xr:uid="{00000000-0006-0000-0400-000059000000}">
      <text>
        <r>
          <rPr>
            <sz val="11"/>
            <rFont val="Calibri"/>
          </rPr>
          <t>Ensure broadcast icmp requests are ignored</t>
        </r>
      </text>
    </comment>
    <comment ref="AV39" authorId="0" shapeId="0" xr:uid="{00000000-0006-0000-0400-000033000000}">
      <text>
        <r>
          <rPr>
            <sz val="11"/>
            <rFont val="Calibri"/>
          </rPr>
          <t>Ensure icmp redirects are not accepted</t>
        </r>
      </text>
    </comment>
    <comment ref="AW39" authorId="0" shapeId="0" xr:uid="{00000000-0006-0000-0400-000034000000}">
      <text>
        <r>
          <rPr>
            <sz val="11"/>
            <rFont val="Calibri"/>
          </rPr>
          <t>Ensure secure icmp redirects are not accepted</t>
        </r>
      </text>
    </comment>
    <comment ref="J46" authorId="0" shapeId="0" xr:uid="{00000000-0006-0000-0400-00005A000000}">
      <text>
        <r>
          <rPr>
            <sz val="11"/>
            <rFont val="Calibri"/>
          </rPr>
          <t>Ensure sshd HostbasedAuthentication is disabled</t>
        </r>
      </text>
    </comment>
    <comment ref="K46" authorId="0" shapeId="0" xr:uid="{00000000-0006-0000-0400-00005B000000}">
      <text>
        <r>
          <rPr>
            <sz val="11"/>
            <rFont val="Calibri"/>
          </rPr>
          <t>Ensure sshd IgnoreRhosts is enabled</t>
        </r>
      </text>
    </comment>
    <comment ref="L46" authorId="0" shapeId="0" xr:uid="{00000000-0006-0000-0400-00005C000000}">
      <text>
        <r>
          <rPr>
            <sz val="11"/>
            <rFont val="Calibri"/>
          </rPr>
          <t>Ensure sshd PermitEmptyPasswords is disabled</t>
        </r>
      </text>
    </comment>
    <comment ref="M46" authorId="0" shapeId="0" xr:uid="{00000000-0006-0000-0400-00005D000000}">
      <text>
        <r>
          <rPr>
            <sz val="11"/>
            <rFont val="Calibri"/>
          </rPr>
          <t>Ensure sshd UsePAM is enabled</t>
        </r>
      </text>
    </comment>
    <comment ref="N46" authorId="0" shapeId="0" xr:uid="{00000000-0006-0000-0400-00005E000000}">
      <text>
        <r>
          <rPr>
            <sz val="11"/>
            <rFont val="Calibri"/>
          </rPr>
          <t>Ensure password creation requirements are configured</t>
        </r>
      </text>
    </comment>
    <comment ref="O46" authorId="0" shapeId="0" xr:uid="{00000000-0006-0000-0400-00005F000000}">
      <text>
        <r>
          <rPr>
            <sz val="11"/>
            <rFont val="Calibri"/>
          </rPr>
          <t>Ensure password reuse is limited</t>
        </r>
      </text>
    </comment>
    <comment ref="P46" authorId="0" shapeId="0" xr:uid="{00000000-0006-0000-0400-000060000000}">
      <text>
        <r>
          <rPr>
            <sz val="11"/>
            <rFont val="Calibri"/>
          </rPr>
          <t>Ensure password expiration is 365 days or less</t>
        </r>
      </text>
    </comment>
    <comment ref="Q46" authorId="0" shapeId="0" xr:uid="{00000000-0006-0000-0400-000061000000}">
      <text>
        <r>
          <rPr>
            <sz val="11"/>
            <rFont val="Calibri"/>
          </rPr>
          <t>Ensure minimum days between password changes is configured</t>
        </r>
      </text>
    </comment>
    <comment ref="R46" authorId="0" shapeId="0" xr:uid="{00000000-0006-0000-0400-000062000000}">
      <text>
        <r>
          <rPr>
            <sz val="11"/>
            <rFont val="Calibri"/>
          </rPr>
          <t>Ensure password expiration warning days is 7 or more</t>
        </r>
      </text>
    </comment>
    <comment ref="S46" authorId="0" shapeId="0" xr:uid="{00000000-0006-0000-0400-000063000000}">
      <text>
        <r>
          <rPr>
            <sz val="11"/>
            <rFont val="Calibri"/>
          </rPr>
          <t>Ensure inactive password lock is 30 days or less</t>
        </r>
      </text>
    </comment>
    <comment ref="T46" authorId="0" shapeId="0" xr:uid="{00000000-0006-0000-0400-000064000000}">
      <text>
        <r>
          <rPr>
            <sz val="11"/>
            <rFont val="Calibri"/>
          </rPr>
          <t>Ensure all users last password change date is in the past</t>
        </r>
      </text>
    </comment>
    <comment ref="U46" authorId="0" shapeId="0" xr:uid="{00000000-0006-0000-0400-000065000000}">
      <text>
        <r>
          <rPr>
            <sz val="11"/>
            <rFont val="Calibri"/>
          </rPr>
          <t>Ensure /etc/shadow password fields are not empty</t>
        </r>
      </text>
    </comment>
    <comment ref="J48" authorId="0" shapeId="0" xr:uid="{00000000-0006-0000-0400-000066000000}">
      <text>
        <r>
          <rPr>
            <sz val="11"/>
            <rFont val="Calibri"/>
          </rPr>
          <t>Ensure sshd PermitRootLogin is disabled</t>
        </r>
      </text>
    </comment>
    <comment ref="K48" authorId="0" shapeId="0" xr:uid="{00000000-0006-0000-0400-000067000000}">
      <text>
        <r>
          <rPr>
            <sz val="11"/>
            <rFont val="Calibri"/>
          </rPr>
          <t>Ensure sudo is installed</t>
        </r>
      </text>
    </comment>
    <comment ref="L48" authorId="0" shapeId="0" xr:uid="{00000000-0006-0000-0400-000068000000}">
      <text>
        <r>
          <rPr>
            <sz val="11"/>
            <rFont val="Calibri"/>
          </rPr>
          <t>Ensure re-authentication for privilege escalation is not disabled globally</t>
        </r>
      </text>
    </comment>
    <comment ref="M48" authorId="0" shapeId="0" xr:uid="{00000000-0006-0000-0400-000069000000}">
      <text>
        <r>
          <rPr>
            <sz val="11"/>
            <rFont val="Calibri"/>
          </rPr>
          <t>Ensure sudo authentication timeout is configured correctly</t>
        </r>
      </text>
    </comment>
    <comment ref="J63" authorId="0" shapeId="0" xr:uid="{00000000-0006-0000-0400-00006A000000}">
      <text>
        <r>
          <rPr>
            <sz val="11"/>
            <rFont val="Calibri"/>
          </rPr>
          <t>Ensure GPG keys are configured</t>
        </r>
      </text>
    </comment>
    <comment ref="K63" authorId="0" shapeId="0" xr:uid="{00000000-0006-0000-0400-00006B000000}">
      <text>
        <r>
          <rPr>
            <sz val="11"/>
            <rFont val="Calibri"/>
          </rPr>
          <t>Ensure gpgcheck is configured</t>
        </r>
      </text>
    </comment>
    <comment ref="L63" authorId="0" shapeId="0" xr:uid="{00000000-0006-0000-0400-00006C000000}">
      <text>
        <r>
          <rPr>
            <sz val="11"/>
            <rFont val="Calibri"/>
          </rPr>
          <t>Ensure TDNF gpgcheck is globally activated</t>
        </r>
      </text>
    </comment>
    <comment ref="M63" authorId="0" shapeId="0" xr:uid="{00000000-0006-0000-0400-00006D000000}">
      <text>
        <r>
          <rPr>
            <sz val="11"/>
            <rFont val="Calibri"/>
          </rPr>
          <t>Ensure package manager repositories are configured</t>
        </r>
      </text>
    </comment>
    <comment ref="J64" authorId="0" shapeId="0" xr:uid="{00000000-0006-0000-0400-00006E000000}">
      <text>
        <r>
          <rPr>
            <sz val="11"/>
            <rFont val="Calibri"/>
          </rPr>
          <t>Ensure GPG keys are configured</t>
        </r>
      </text>
    </comment>
    <comment ref="K64" authorId="0" shapeId="0" xr:uid="{00000000-0006-0000-0400-00006F000000}">
      <text>
        <r>
          <rPr>
            <sz val="11"/>
            <rFont val="Calibri"/>
          </rPr>
          <t>Ensure package manager repositories are configured</t>
        </r>
      </text>
    </comment>
    <comment ref="J70" authorId="0" shapeId="0" xr:uid="{00000000-0006-0000-0400-000070000000}">
      <text>
        <r>
          <rPr>
            <sz val="11"/>
            <rFont val="Calibri"/>
          </rPr>
          <t>Ensure sshd LogLevel is configured</t>
        </r>
      </text>
    </comment>
    <comment ref="K70" authorId="0" shapeId="0" xr:uid="{00000000-0006-0000-0400-000071000000}">
      <text>
        <r>
          <rPr>
            <sz val="11"/>
            <rFont val="Calibri"/>
          </rPr>
          <t>Ensure journald service is active</t>
        </r>
      </text>
    </comment>
    <comment ref="L70" authorId="0" shapeId="0" xr:uid="{00000000-0006-0000-0400-000072000000}">
      <text>
        <r>
          <rPr>
            <sz val="11"/>
            <rFont val="Calibri"/>
          </rPr>
          <t>Ensure journald ForwardToSyslog is configured</t>
        </r>
      </text>
    </comment>
    <comment ref="M70" authorId="0" shapeId="0" xr:uid="{00000000-0006-0000-0400-000073000000}">
      <text>
        <r>
          <rPr>
            <sz val="11"/>
            <rFont val="Calibri"/>
          </rPr>
          <t>Ensure journald Storage is configured</t>
        </r>
      </text>
    </comment>
    <comment ref="N70" authorId="0" shapeId="0" xr:uid="{00000000-0006-0000-0400-000074000000}">
      <text>
        <r>
          <rPr>
            <sz val="11"/>
            <rFont val="Calibri"/>
          </rPr>
          <t>Ensure journald Compress is configured</t>
        </r>
      </text>
    </comment>
    <comment ref="O70" authorId="0" shapeId="0" xr:uid="{00000000-0006-0000-0400-000075000000}">
      <text>
        <r>
          <rPr>
            <sz val="11"/>
            <rFont val="Calibri"/>
          </rPr>
          <t>Ensure rsyslog service is enabled and active</t>
        </r>
      </text>
    </comment>
    <comment ref="P70" authorId="0" shapeId="0" xr:uid="{00000000-0006-0000-0400-000076000000}">
      <text>
        <r>
          <rPr>
            <sz val="11"/>
            <rFont val="Calibri"/>
          </rPr>
          <t>Ensure rsyslog log file creation mode is configured</t>
        </r>
      </text>
    </comment>
    <comment ref="J71" authorId="0" shapeId="0" xr:uid="{00000000-0006-0000-0400-000077000000}">
      <text>
        <r>
          <rPr>
            <sz val="11"/>
            <rFont val="Calibri"/>
          </rPr>
          <t>Ensure journald Compress is configured</t>
        </r>
      </text>
    </comment>
    <comment ref="K71" authorId="0" shapeId="0" xr:uid="{00000000-0006-0000-0400-000078000000}">
      <text>
        <r>
          <rPr>
            <sz val="11"/>
            <rFont val="Calibri"/>
          </rPr>
          <t>Ensure logrotate is configured</t>
        </r>
      </text>
    </comment>
    <comment ref="J72" authorId="0" shapeId="0" xr:uid="{00000000-0006-0000-0400-000079000000}">
      <text>
        <r>
          <rPr>
            <sz val="11"/>
            <rFont val="Calibri"/>
          </rPr>
          <t>Ensure time synchronization is in use</t>
        </r>
      </text>
    </comment>
    <comment ref="K72" authorId="0" shapeId="0" xr:uid="{00000000-0006-0000-0400-00007A000000}">
      <text>
        <r>
          <rPr>
            <sz val="11"/>
            <rFont val="Calibri"/>
          </rPr>
          <t>Ensure chrony is configured</t>
        </r>
      </text>
    </comment>
    <comment ref="J73" authorId="0" shapeId="0" xr:uid="{00000000-0006-0000-0400-00007B000000}">
      <text>
        <r>
          <rPr>
            <sz val="11"/>
            <rFont val="Calibri"/>
          </rPr>
          <t>Ensure suspicious packets are logged</t>
        </r>
      </text>
    </comment>
    <comment ref="K73" authorId="0" shapeId="0" xr:uid="{00000000-0006-0000-0400-00007C000000}">
      <text>
        <r>
          <rPr>
            <sz val="11"/>
            <rFont val="Calibri"/>
          </rPr>
          <t>Ensure sshd MaxAuthTries is configured</t>
        </r>
      </text>
    </comment>
    <comment ref="J94" authorId="0" shapeId="0" xr:uid="{00000000-0006-0000-0400-00007D000000}">
      <text>
        <r>
          <rPr>
            <sz val="11"/>
            <rFont val="Calibri"/>
          </rPr>
          <t>Ensure address space layout randomization is enabled</t>
        </r>
      </text>
    </comment>
    <comment ref="J130" authorId="0" shapeId="0" xr:uid="{00000000-0006-0000-0400-00007E000000}">
      <text>
        <r>
          <rPr>
            <sz val="11"/>
            <rFont val="Calibri"/>
          </rPr>
          <t>Ensure all groups in /etc/passwd exist in /etc/group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sshd LoginGraceTime is configured</t>
        </r>
      </text>
    </comment>
    <comment ref="I2" authorId="0" shapeId="0" xr:uid="{00000000-0006-0000-0500-000002000000}">
      <text>
        <r>
          <rPr>
            <sz val="11"/>
            <rFont val="Calibri"/>
          </rPr>
          <t>Ensure sshd MaxAuthTries is configured</t>
        </r>
      </text>
    </comment>
    <comment ref="H8" authorId="0" shapeId="0" xr:uid="{00000000-0006-0000-0500-000003000000}">
      <text>
        <r>
          <rPr>
            <sz val="11"/>
            <rFont val="Calibri"/>
          </rPr>
          <t>Ensure ptrace_scope is restricted</t>
        </r>
      </text>
    </comment>
    <comment ref="H12" authorId="0" shapeId="0" xr:uid="{00000000-0006-0000-0500-000004000000}">
      <text>
        <r>
          <rPr>
            <sz val="11"/>
            <rFont val="Calibri"/>
          </rPr>
          <t>Ensure bogus icmp responses are ignored</t>
        </r>
      </text>
    </comment>
    <comment ref="I12" authorId="0" shapeId="0" xr:uid="{00000000-0006-0000-0500-000005000000}">
      <text>
        <r>
          <rPr>
            <sz val="11"/>
            <rFont val="Calibri"/>
          </rPr>
          <t>Ensure journald Compress is configured</t>
        </r>
      </text>
    </comment>
    <comment ref="H13" authorId="0" shapeId="0" xr:uid="{00000000-0006-0000-0500-000006000000}">
      <text>
        <r>
          <rPr>
            <sz val="11"/>
            <rFont val="Calibri"/>
          </rPr>
          <t>Ensure core dump backtraces are disabled</t>
        </r>
      </text>
    </comment>
    <comment ref="I13" authorId="0" shapeId="0" xr:uid="{00000000-0006-0000-0500-000007000000}">
      <text>
        <r>
          <rPr>
            <sz val="11"/>
            <rFont val="Calibri"/>
          </rPr>
          <t>Ensure core dump storage is disabled</t>
        </r>
      </text>
    </comment>
    <comment ref="H14" authorId="0" shapeId="0" xr:uid="{00000000-0006-0000-0500-000008000000}">
      <text>
        <r>
          <rPr>
            <sz val="11"/>
            <rFont val="Calibri"/>
          </rPr>
          <t>Ensure xinetd is not installed</t>
        </r>
      </text>
    </comment>
    <comment ref="I14" authorId="0" shapeId="0" xr:uid="{00000000-0006-0000-0500-000029000000}">
      <text>
        <r>
          <rPr>
            <sz val="11"/>
            <rFont val="Calibri"/>
          </rPr>
          <t>Ensure xorg-x11-server-common is not installed</t>
        </r>
      </text>
    </comment>
    <comment ref="J14" authorId="0" shapeId="0" xr:uid="{00000000-0006-0000-0500-000009000000}">
      <text>
        <r>
          <rPr>
            <sz val="11"/>
            <rFont val="Calibri"/>
          </rPr>
          <t>Ensure avahi is not installed</t>
        </r>
      </text>
    </comment>
    <comment ref="K14" authorId="0" shapeId="0" xr:uid="{00000000-0006-0000-0500-00000A000000}">
      <text>
        <r>
          <rPr>
            <sz val="11"/>
            <rFont val="Calibri"/>
          </rPr>
          <t>Ensure a print server is not installed</t>
        </r>
      </text>
    </comment>
    <comment ref="L14" authorId="0" shapeId="0" xr:uid="{00000000-0006-0000-0500-00000B000000}">
      <text>
        <r>
          <rPr>
            <sz val="11"/>
            <rFont val="Calibri"/>
          </rPr>
          <t>Ensure a dhcp server is not installed</t>
        </r>
      </text>
    </comment>
    <comment ref="M14" authorId="0" shapeId="0" xr:uid="{00000000-0006-0000-0500-00000C000000}">
      <text>
        <r>
          <rPr>
            <sz val="11"/>
            <rFont val="Calibri"/>
          </rPr>
          <t>Ensure a dns server is not installed</t>
        </r>
      </text>
    </comment>
    <comment ref="N14" authorId="0" shapeId="0" xr:uid="{00000000-0006-0000-0500-00000D000000}">
      <text>
        <r>
          <rPr>
            <sz val="11"/>
            <rFont val="Calibri"/>
          </rPr>
          <t>Ensure FTP client is not installed</t>
        </r>
      </text>
    </comment>
    <comment ref="O14" authorId="0" shapeId="0" xr:uid="{00000000-0006-0000-0500-00000E000000}">
      <text>
        <r>
          <rPr>
            <sz val="11"/>
            <rFont val="Calibri"/>
          </rPr>
          <t>Ensure an ftp server is not installed</t>
        </r>
      </text>
    </comment>
    <comment ref="P14" authorId="0" shapeId="0" xr:uid="{00000000-0006-0000-0500-00000F000000}">
      <text>
        <r>
          <rPr>
            <sz val="11"/>
            <rFont val="Calibri"/>
          </rPr>
          <t>Ensure a tftp server is not installed</t>
        </r>
      </text>
    </comment>
    <comment ref="Q14" authorId="0" shapeId="0" xr:uid="{00000000-0006-0000-0500-000010000000}">
      <text>
        <r>
          <rPr>
            <sz val="11"/>
            <rFont val="Calibri"/>
          </rPr>
          <t>Ensure a web server is not installed</t>
        </r>
      </text>
    </comment>
    <comment ref="R14" authorId="0" shapeId="0" xr:uid="{00000000-0006-0000-0500-000011000000}">
      <text>
        <r>
          <rPr>
            <sz val="11"/>
            <rFont val="Calibri"/>
          </rPr>
          <t>Ensure IMAP and POP3 server is not installed</t>
        </r>
      </text>
    </comment>
    <comment ref="S14" authorId="0" shapeId="0" xr:uid="{00000000-0006-0000-0500-000012000000}">
      <text>
        <r>
          <rPr>
            <sz val="11"/>
            <rFont val="Calibri"/>
          </rPr>
          <t>Ensure Samba is not installed</t>
        </r>
      </text>
    </comment>
    <comment ref="T14" authorId="0" shapeId="0" xr:uid="{00000000-0006-0000-0500-000013000000}">
      <text>
        <r>
          <rPr>
            <sz val="11"/>
            <rFont val="Calibri"/>
          </rPr>
          <t>Ensure HTTP Proxy Server is not installed</t>
        </r>
      </text>
    </comment>
    <comment ref="U14" authorId="0" shapeId="0" xr:uid="{00000000-0006-0000-0500-000014000000}">
      <text>
        <r>
          <rPr>
            <sz val="11"/>
            <rFont val="Calibri"/>
          </rPr>
          <t>Ensure net-snmp is not installed or the snmpd service is not enabled</t>
        </r>
      </text>
    </comment>
    <comment ref="V14" authorId="0" shapeId="0" xr:uid="{00000000-0006-0000-0500-000015000000}">
      <text>
        <r>
          <rPr>
            <sz val="11"/>
            <rFont val="Calibri"/>
          </rPr>
          <t>Ensure NIS server is not installed</t>
        </r>
      </text>
    </comment>
    <comment ref="W14" authorId="0" shapeId="0" xr:uid="{00000000-0006-0000-0500-000016000000}">
      <text>
        <r>
          <rPr>
            <sz val="11"/>
            <rFont val="Calibri"/>
          </rPr>
          <t>Ensure telnet-server is not installed</t>
        </r>
      </text>
    </comment>
    <comment ref="X14" authorId="0" shapeId="0" xr:uid="{00000000-0006-0000-0500-000017000000}">
      <text>
        <r>
          <rPr>
            <sz val="11"/>
            <rFont val="Calibri"/>
          </rPr>
          <t>Ensure mail transfer agent is configured for local-only mode</t>
        </r>
      </text>
    </comment>
    <comment ref="Y14" authorId="0" shapeId="0" xr:uid="{00000000-0006-0000-0500-000018000000}">
      <text>
        <r>
          <rPr>
            <sz val="11"/>
            <rFont val="Calibri"/>
          </rPr>
          <t>Ensure nfs-utils is not installed or the  nfs-server service is masked</t>
        </r>
      </text>
    </comment>
    <comment ref="Z14" authorId="0" shapeId="0" xr:uid="{00000000-0006-0000-0500-000019000000}">
      <text>
        <r>
          <rPr>
            <sz val="11"/>
            <rFont val="Calibri"/>
          </rPr>
          <t>Ensure rsync-daemon is not installed or the rsyncd service is masked</t>
        </r>
      </text>
    </comment>
    <comment ref="AA14" authorId="0" shapeId="0" xr:uid="{00000000-0006-0000-0500-00001A000000}">
      <text>
        <r>
          <rPr>
            <sz val="11"/>
            <rFont val="Calibri"/>
          </rPr>
          <t>Ensure NIS Client is not installed</t>
        </r>
      </text>
    </comment>
    <comment ref="AB14" authorId="0" shapeId="0" xr:uid="{00000000-0006-0000-0500-00001B000000}">
      <text>
        <r>
          <rPr>
            <sz val="11"/>
            <rFont val="Calibri"/>
          </rPr>
          <t>Ensure rsh client is not installed</t>
        </r>
      </text>
    </comment>
    <comment ref="AC14" authorId="0" shapeId="0" xr:uid="{00000000-0006-0000-0500-00001C000000}">
      <text>
        <r>
          <rPr>
            <sz val="11"/>
            <rFont val="Calibri"/>
          </rPr>
          <t>Ensure talk client is not installed</t>
        </r>
      </text>
    </comment>
    <comment ref="AD14" authorId="0" shapeId="0" xr:uid="{00000000-0006-0000-0500-00001D000000}">
      <text>
        <r>
          <rPr>
            <sz val="11"/>
            <rFont val="Calibri"/>
          </rPr>
          <t>Ensure telnet client is not installed</t>
        </r>
      </text>
    </comment>
    <comment ref="AE14" authorId="0" shapeId="0" xr:uid="{00000000-0006-0000-0500-00001E000000}">
      <text>
        <r>
          <rPr>
            <sz val="11"/>
            <rFont val="Calibri"/>
          </rPr>
          <t>Ensure LDAP client is not installed</t>
        </r>
      </text>
    </comment>
    <comment ref="AF14" authorId="0" shapeId="0" xr:uid="{00000000-0006-0000-0500-00001F000000}">
      <text>
        <r>
          <rPr>
            <sz val="11"/>
            <rFont val="Calibri"/>
          </rPr>
          <t>Ensure TFTP client is not installed</t>
        </r>
      </text>
    </comment>
    <comment ref="AG14" authorId="0" shapeId="0" xr:uid="{00000000-0006-0000-0500-000020000000}">
      <text>
        <r>
          <rPr>
            <sz val="11"/>
            <rFont val="Calibri"/>
          </rPr>
          <t>Ensure packet redirect sending is disabled</t>
        </r>
      </text>
    </comment>
    <comment ref="AH14" authorId="0" shapeId="0" xr:uid="{00000000-0006-0000-0500-000021000000}">
      <text>
        <r>
          <rPr>
            <sz val="11"/>
            <rFont val="Calibri"/>
          </rPr>
          <t>Ensure icmp redirects are not accepted</t>
        </r>
      </text>
    </comment>
    <comment ref="AI14" authorId="0" shapeId="0" xr:uid="{00000000-0006-0000-0500-000022000000}">
      <text>
        <r>
          <rPr>
            <sz val="11"/>
            <rFont val="Calibri"/>
          </rPr>
          <t>Ensure secure icmp redirects are not accepted</t>
        </r>
      </text>
    </comment>
    <comment ref="AJ14" authorId="0" shapeId="0" xr:uid="{00000000-0006-0000-0500-000023000000}">
      <text>
        <r>
          <rPr>
            <sz val="11"/>
            <rFont val="Calibri"/>
          </rPr>
          <t>Ensure reverse path filtering is enabled</t>
        </r>
      </text>
    </comment>
    <comment ref="AK14" authorId="0" shapeId="0" xr:uid="{00000000-0006-0000-0500-000024000000}">
      <text>
        <r>
          <rPr>
            <sz val="11"/>
            <rFont val="Calibri"/>
          </rPr>
          <t>Ensure ipv6 router advertisements are not accepted</t>
        </r>
      </text>
    </comment>
    <comment ref="AL14" authorId="0" shapeId="0" xr:uid="{00000000-0006-0000-0500-000025000000}">
      <text>
        <r>
          <rPr>
            <sz val="11"/>
            <rFont val="Calibri"/>
          </rPr>
          <t>Ensure sshd HostbasedAuthentication is disabled</t>
        </r>
      </text>
    </comment>
    <comment ref="AM14" authorId="0" shapeId="0" xr:uid="{00000000-0006-0000-0500-000026000000}">
      <text>
        <r>
          <rPr>
            <sz val="11"/>
            <rFont val="Calibri"/>
          </rPr>
          <t>Ensure sshd PermitEmptyPasswords is disabled</t>
        </r>
      </text>
    </comment>
    <comment ref="AN14" authorId="0" shapeId="0" xr:uid="{00000000-0006-0000-0500-000027000000}">
      <text>
        <r>
          <rPr>
            <sz val="11"/>
            <rFont val="Calibri"/>
          </rPr>
          <t>Ensure sshd PermitRootLogin is disabled</t>
        </r>
      </text>
    </comment>
    <comment ref="AO14" authorId="0" shapeId="0" xr:uid="{00000000-0006-0000-0500-000028000000}">
      <text>
        <r>
          <rPr>
            <sz val="11"/>
            <rFont val="Calibri"/>
          </rPr>
          <t>Ensure sshd PermitUserEnvironment is disabled</t>
        </r>
      </text>
    </comment>
    <comment ref="H16" authorId="0" shapeId="0" xr:uid="{00000000-0006-0000-0500-00002A000000}">
      <text>
        <r>
          <rPr>
            <sz val="11"/>
            <rFont val="Calibri"/>
          </rPr>
          <t>Ensure telnet client is not installed</t>
        </r>
      </text>
    </comment>
    <comment ref="I16" authorId="0" shapeId="0" xr:uid="{00000000-0006-0000-0500-00002B000000}">
      <text>
        <r>
          <rPr>
            <sz val="11"/>
            <rFont val="Calibri"/>
          </rPr>
          <t>Ensure sshd Ciphers are configured</t>
        </r>
      </text>
    </comment>
    <comment ref="J16" authorId="0" shapeId="0" xr:uid="{00000000-0006-0000-0500-00002C000000}">
      <text>
        <r>
          <rPr>
            <sz val="11"/>
            <rFont val="Calibri"/>
          </rPr>
          <t>Ensure sshd KexAlgorithms is configured</t>
        </r>
      </text>
    </comment>
    <comment ref="K16" authorId="0" shapeId="0" xr:uid="{00000000-0006-0000-0500-00002D000000}">
      <text>
        <r>
          <rPr>
            <sz val="11"/>
            <rFont val="Calibri"/>
          </rPr>
          <t>Ensure sshd MACs are configured</t>
        </r>
      </text>
    </comment>
    <comment ref="L16" authorId="0" shapeId="0" xr:uid="{00000000-0006-0000-0500-00002E000000}">
      <text>
        <r>
          <rPr>
            <sz val="11"/>
            <rFont val="Calibri"/>
          </rPr>
          <t>Ensure password hashing algorithm is SHA-512</t>
        </r>
      </text>
    </comment>
    <comment ref="H18" authorId="0" shapeId="0" xr:uid="{00000000-0006-0000-0500-00002F000000}">
      <text>
        <r>
          <rPr>
            <sz val="11"/>
            <rFont val="Calibri"/>
          </rPr>
          <t>Ensure nosuid option set on /dev/shm partition</t>
        </r>
      </text>
    </comment>
    <comment ref="H19" authorId="0" shapeId="0" xr:uid="{00000000-0006-0000-0500-000030000000}">
      <text>
        <r>
          <rPr>
            <sz val="11"/>
            <rFont val="Calibri"/>
          </rPr>
          <t>Ensure cramfs kernel module is not available</t>
        </r>
      </text>
    </comment>
    <comment ref="I19" authorId="0" shapeId="0" xr:uid="{00000000-0006-0000-0500-000031000000}">
      <text>
        <r>
          <rPr>
            <sz val="11"/>
            <rFont val="Calibri"/>
          </rPr>
          <t>Ensure freevxfs kernel module is not available</t>
        </r>
      </text>
    </comment>
    <comment ref="J19" authorId="0" shapeId="0" xr:uid="{00000000-0006-0000-0500-000032000000}">
      <text>
        <r>
          <rPr>
            <sz val="11"/>
            <rFont val="Calibri"/>
          </rPr>
          <t>Ensure hfs kernel module is not available</t>
        </r>
      </text>
    </comment>
    <comment ref="K19" authorId="0" shapeId="0" xr:uid="{00000000-0006-0000-0500-000033000000}">
      <text>
        <r>
          <rPr>
            <sz val="11"/>
            <rFont val="Calibri"/>
          </rPr>
          <t>Ensure hfsplus kernel module is not available</t>
        </r>
      </text>
    </comment>
    <comment ref="L19" authorId="0" shapeId="0" xr:uid="{00000000-0006-0000-0500-000034000000}">
      <text>
        <r>
          <rPr>
            <sz val="11"/>
            <rFont val="Calibri"/>
          </rPr>
          <t>Ensure jffs2 kernel module is not available</t>
        </r>
      </text>
    </comment>
    <comment ref="M19" authorId="0" shapeId="0" xr:uid="{00000000-0006-0000-0500-000035000000}">
      <text>
        <r>
          <rPr>
            <sz val="11"/>
            <rFont val="Calibri"/>
          </rPr>
          <t>Ensure address space layout randomization is enabled</t>
        </r>
      </text>
    </comment>
    <comment ref="H20" authorId="0" shapeId="0" xr:uid="{00000000-0006-0000-0500-000036000000}">
      <text>
        <r>
          <rPr>
            <sz val="11"/>
            <rFont val="Calibri"/>
          </rPr>
          <t>Ensure broadcast icmp requests are ignored</t>
        </r>
      </text>
    </comment>
    <comment ref="I20" authorId="0" shapeId="0" xr:uid="{00000000-0006-0000-0500-000037000000}">
      <text>
        <r>
          <rPr>
            <sz val="11"/>
            <rFont val="Calibri"/>
          </rPr>
          <t>Ensure tcp syn cookies is enabled</t>
        </r>
      </text>
    </comment>
    <comment ref="J20" authorId="0" shapeId="0" xr:uid="{00000000-0006-0000-0500-000038000000}">
      <text>
        <r>
          <rPr>
            <sz val="11"/>
            <rFont val="Calibri"/>
          </rPr>
          <t>Ensure iptables is installed</t>
        </r>
      </text>
    </comment>
    <comment ref="K20" authorId="0" shapeId="0" xr:uid="{00000000-0006-0000-0500-000039000000}">
      <text>
        <r>
          <rPr>
            <sz val="11"/>
            <rFont val="Calibri"/>
          </rPr>
          <t>Ensure nftables is not in use</t>
        </r>
      </text>
    </comment>
    <comment ref="L20" authorId="0" shapeId="0" xr:uid="{00000000-0006-0000-0500-00003A000000}">
      <text>
        <r>
          <rPr>
            <sz val="11"/>
            <rFont val="Calibri"/>
          </rPr>
          <t>Ensure firewalld is not in use</t>
        </r>
      </text>
    </comment>
    <comment ref="H21" authorId="0" shapeId="0" xr:uid="{00000000-0006-0000-0500-00003B000000}">
      <text>
        <r>
          <rPr>
            <sz val="11"/>
            <rFont val="Calibri"/>
          </rPr>
          <t>Ensure sshd Banner is configured</t>
        </r>
      </text>
    </comment>
    <comment ref="I21" authorId="0" shapeId="0" xr:uid="{00000000-0006-0000-0500-00003C000000}">
      <text>
        <r>
          <rPr>
            <sz val="11"/>
            <rFont val="Calibri"/>
          </rPr>
          <t>Ensure sshd UsePAM is enabled</t>
        </r>
      </text>
    </comment>
    <comment ref="H25" authorId="0" shapeId="0" xr:uid="{00000000-0006-0000-0500-00003D000000}">
      <text>
        <r>
          <rPr>
            <sz val="11"/>
            <rFont val="Calibri"/>
          </rPr>
          <t>Ensure iptables is installed</t>
        </r>
      </text>
    </comment>
    <comment ref="I25" authorId="0" shapeId="0" xr:uid="{00000000-0006-0000-0500-00003E000000}">
      <text>
        <r>
          <rPr>
            <sz val="11"/>
            <rFont val="Calibri"/>
          </rPr>
          <t>Ensure nftables is not in use</t>
        </r>
      </text>
    </comment>
    <comment ref="J25" authorId="0" shapeId="0" xr:uid="{00000000-0006-0000-0500-00003F000000}">
      <text>
        <r>
          <rPr>
            <sz val="11"/>
            <rFont val="Calibri"/>
          </rPr>
          <t>Ensure firewalld is not in use</t>
        </r>
      </text>
    </comment>
    <comment ref="H26" authorId="0" shapeId="0" xr:uid="{00000000-0006-0000-0500-000040000000}">
      <text>
        <r>
          <rPr>
            <sz val="11"/>
            <rFont val="Calibri"/>
          </rPr>
          <t>Ensure packet redirect sending is disabled</t>
        </r>
      </text>
    </comment>
    <comment ref="I26" authorId="0" shapeId="0" xr:uid="{00000000-0006-0000-0500-000041000000}">
      <text>
        <r>
          <rPr>
            <sz val="11"/>
            <rFont val="Calibri"/>
          </rPr>
          <t>Ensure icmp redirects are not accepted</t>
        </r>
      </text>
    </comment>
    <comment ref="J26" authorId="0" shapeId="0" xr:uid="{00000000-0006-0000-0500-000042000000}">
      <text>
        <r>
          <rPr>
            <sz val="11"/>
            <rFont val="Calibri"/>
          </rPr>
          <t>Ensure secure icmp redirects are not accepted</t>
        </r>
      </text>
    </comment>
    <comment ref="K26" authorId="0" shapeId="0" xr:uid="{00000000-0006-0000-0500-000043000000}">
      <text>
        <r>
          <rPr>
            <sz val="11"/>
            <rFont val="Calibri"/>
          </rPr>
          <t>Ensure reverse path filtering is enabled</t>
        </r>
      </text>
    </comment>
    <comment ref="L26" authorId="0" shapeId="0" xr:uid="{00000000-0006-0000-0500-000044000000}">
      <text>
        <r>
          <rPr>
            <sz val="11"/>
            <rFont val="Calibri"/>
          </rPr>
          <t>Ensure ipv6 router advertisements are not accepted</t>
        </r>
      </text>
    </comment>
    <comment ref="H27" authorId="0" shapeId="0" xr:uid="{00000000-0006-0000-0500-000045000000}">
      <text>
        <r>
          <rPr>
            <sz val="11"/>
            <rFont val="Calibri"/>
          </rPr>
          <t>Ensure access to all logfiles has been configured</t>
        </r>
      </text>
    </comment>
    <comment ref="I27" authorId="0" shapeId="0" xr:uid="{00000000-0006-0000-0500-000046000000}">
      <text>
        <r>
          <rPr>
            <sz val="11"/>
            <rFont val="Calibri"/>
          </rPr>
          <t>Ensure world writable files and directories are secured</t>
        </r>
      </text>
    </comment>
    <comment ref="H29" authorId="0" shapeId="0" xr:uid="{00000000-0006-0000-0500-000047000000}">
      <text>
        <r>
          <rPr>
            <sz val="11"/>
            <rFont val="Calibri"/>
          </rPr>
          <t>Ensure sshd IgnoreRhosts is enabled</t>
        </r>
      </text>
    </comment>
    <comment ref="I29" authorId="0" shapeId="0" xr:uid="{00000000-0006-0000-0500-000048000000}">
      <text>
        <r>
          <rPr>
            <sz val="11"/>
            <rFont val="Calibri"/>
          </rPr>
          <t>Ensure password creation requirements are configured</t>
        </r>
      </text>
    </comment>
    <comment ref="J29" authorId="0" shapeId="0" xr:uid="{00000000-0006-0000-0500-000049000000}">
      <text>
        <r>
          <rPr>
            <sz val="11"/>
            <rFont val="Calibri"/>
          </rPr>
          <t>Ensure lockout for failed password attempts is configured</t>
        </r>
      </text>
    </comment>
    <comment ref="K29" authorId="0" shapeId="0" xr:uid="{00000000-0006-0000-0500-00004A000000}">
      <text>
        <r>
          <rPr>
            <sz val="11"/>
            <rFont val="Calibri"/>
          </rPr>
          <t>Ensure password reuse is limited</t>
        </r>
      </text>
    </comment>
    <comment ref="L29" authorId="0" shapeId="0" xr:uid="{00000000-0006-0000-0500-00004B000000}">
      <text>
        <r>
          <rPr>
            <sz val="11"/>
            <rFont val="Calibri"/>
          </rPr>
          <t>Ensure password expiration is 365 days or less</t>
        </r>
      </text>
    </comment>
    <comment ref="M29" authorId="0" shapeId="0" xr:uid="{00000000-0006-0000-0500-00004C000000}">
      <text>
        <r>
          <rPr>
            <sz val="11"/>
            <rFont val="Calibri"/>
          </rPr>
          <t>Ensure minimum days between password changes is configured</t>
        </r>
      </text>
    </comment>
    <comment ref="N29" authorId="0" shapeId="0" xr:uid="{00000000-0006-0000-0500-00004D000000}">
      <text>
        <r>
          <rPr>
            <sz val="11"/>
            <rFont val="Calibri"/>
          </rPr>
          <t>Ensure password expiration warning days is 7 or more</t>
        </r>
      </text>
    </comment>
    <comment ref="O29" authorId="0" shapeId="0" xr:uid="{00000000-0006-0000-0500-00004E000000}">
      <text>
        <r>
          <rPr>
            <sz val="11"/>
            <rFont val="Calibri"/>
          </rPr>
          <t>Ensure inactive password lock is 30 days or less</t>
        </r>
      </text>
    </comment>
    <comment ref="P29" authorId="0" shapeId="0" xr:uid="{00000000-0006-0000-0500-00004F000000}">
      <text>
        <r>
          <rPr>
            <sz val="11"/>
            <rFont val="Calibri"/>
          </rPr>
          <t>Ensure all users last password change date is in the past</t>
        </r>
      </text>
    </comment>
    <comment ref="Q29" authorId="0" shapeId="0" xr:uid="{00000000-0006-0000-0500-000050000000}">
      <text>
        <r>
          <rPr>
            <sz val="11"/>
            <rFont val="Calibri"/>
          </rPr>
          <t>Ensure accounts in /etc/passwd use shadowed passwords</t>
        </r>
      </text>
    </comment>
    <comment ref="R29" authorId="0" shapeId="0" xr:uid="{00000000-0006-0000-0500-000051000000}">
      <text>
        <r>
          <rPr>
            <sz val="11"/>
            <rFont val="Calibri"/>
          </rPr>
          <t>Ensure /etc/shadow password fields are not empty</t>
        </r>
      </text>
    </comment>
    <comment ref="S29" authorId="0" shapeId="0" xr:uid="{00000000-0006-0000-0500-000052000000}">
      <text>
        <r>
          <rPr>
            <sz val="11"/>
            <rFont val="Calibri"/>
          </rPr>
          <t>Ensure all groups in /etc/passwd exist in /etc/group</t>
        </r>
      </text>
    </comment>
    <comment ref="T29" authorId="0" shapeId="0" xr:uid="{00000000-0006-0000-0500-000053000000}">
      <text>
        <r>
          <rPr>
            <sz val="11"/>
            <rFont val="Calibri"/>
          </rPr>
          <t>Ensure no duplicate UIDs exist</t>
        </r>
      </text>
    </comment>
    <comment ref="U29" authorId="0" shapeId="0" xr:uid="{00000000-0006-0000-0500-000054000000}">
      <text>
        <r>
          <rPr>
            <sz val="11"/>
            <rFont val="Calibri"/>
          </rPr>
          <t>Ensure no duplicate GIDs exist</t>
        </r>
      </text>
    </comment>
    <comment ref="V29" authorId="0" shapeId="0" xr:uid="{00000000-0006-0000-0500-000055000000}">
      <text>
        <r>
          <rPr>
            <sz val="11"/>
            <rFont val="Calibri"/>
          </rPr>
          <t>Ensure no duplicate user names exist</t>
        </r>
      </text>
    </comment>
    <comment ref="W29" authorId="0" shapeId="0" xr:uid="{00000000-0006-0000-0500-000056000000}">
      <text>
        <r>
          <rPr>
            <sz val="11"/>
            <rFont val="Calibri"/>
          </rPr>
          <t>Ensure no duplicate group names exist</t>
        </r>
      </text>
    </comment>
    <comment ref="H31" authorId="0" shapeId="0" xr:uid="{00000000-0006-0000-0500-000057000000}">
      <text>
        <r>
          <rPr>
            <sz val="11"/>
            <rFont val="Calibri"/>
          </rPr>
          <t>Ensure at is restricted to authorized users</t>
        </r>
      </text>
    </comment>
    <comment ref="I31" authorId="0" shapeId="0" xr:uid="{00000000-0006-0000-0500-000058000000}">
      <text>
        <r>
          <rPr>
            <sz val="11"/>
            <rFont val="Calibri"/>
          </rPr>
          <t>Ensure sshd ClientAliveInterval and ClientAliveCountMax are configured</t>
        </r>
      </text>
    </comment>
    <comment ref="J31" authorId="0" shapeId="0" xr:uid="{00000000-0006-0000-0500-000059000000}">
      <text>
        <r>
          <rPr>
            <sz val="11"/>
            <rFont val="Calibri"/>
          </rPr>
          <t>Ensure sudo is installed</t>
        </r>
      </text>
    </comment>
    <comment ref="K31" authorId="0" shapeId="0" xr:uid="{00000000-0006-0000-0500-00005A000000}">
      <text>
        <r>
          <rPr>
            <sz val="11"/>
            <rFont val="Calibri"/>
          </rPr>
          <t>Ensure re-authentication for privilege escalation is not disabled globally</t>
        </r>
      </text>
    </comment>
    <comment ref="L31" authorId="0" shapeId="0" xr:uid="{00000000-0006-0000-0500-00005B000000}">
      <text>
        <r>
          <rPr>
            <sz val="11"/>
            <rFont val="Calibri"/>
          </rPr>
          <t>Ensure system accounts are secured</t>
        </r>
      </text>
    </comment>
    <comment ref="M31" authorId="0" shapeId="0" xr:uid="{00000000-0006-0000-0500-00005C000000}">
      <text>
        <r>
          <rPr>
            <sz val="11"/>
            <rFont val="Calibri"/>
          </rPr>
          <t>Ensure default group for the root account is GID 0</t>
        </r>
      </text>
    </comment>
    <comment ref="H33" authorId="0" shapeId="0" xr:uid="{00000000-0006-0000-0500-00005D000000}">
      <text>
        <r>
          <rPr>
            <sz val="11"/>
            <rFont val="Calibri"/>
          </rPr>
          <t>Ensure journald service is active</t>
        </r>
      </text>
    </comment>
    <comment ref="I33" authorId="0" shapeId="0" xr:uid="{00000000-0006-0000-0500-00005E000000}">
      <text>
        <r>
          <rPr>
            <sz val="11"/>
            <rFont val="Calibri"/>
          </rPr>
          <t>Ensure journald ForwardToSyslog is configured</t>
        </r>
      </text>
    </comment>
    <comment ref="J33" authorId="0" shapeId="0" xr:uid="{00000000-0006-0000-0500-00005F000000}">
      <text>
        <r>
          <rPr>
            <sz val="11"/>
            <rFont val="Calibri"/>
          </rPr>
          <t>Ensure systemd-journal-remote service is not in use</t>
        </r>
      </text>
    </comment>
    <comment ref="K33" authorId="0" shapeId="0" xr:uid="{00000000-0006-0000-0500-000060000000}">
      <text>
        <r>
          <rPr>
            <sz val="11"/>
            <rFont val="Calibri"/>
          </rPr>
          <t>Ensure rsyslog service is enabled and active</t>
        </r>
      </text>
    </comment>
    <comment ref="L33" authorId="0" shapeId="0" xr:uid="{00000000-0006-0000-0500-000061000000}">
      <text>
        <r>
          <rPr>
            <sz val="11"/>
            <rFont val="Calibri"/>
          </rPr>
          <t>Ensure rsyslog is not configured to receive logs from a remote client</t>
        </r>
      </text>
    </comment>
    <comment ref="H34" authorId="0" shapeId="0" xr:uid="{00000000-0006-0000-0500-000062000000}">
      <text>
        <r>
          <rPr>
            <sz val="11"/>
            <rFont val="Calibri"/>
          </rPr>
          <t>Ensure /tmp is a separate partition</t>
        </r>
      </text>
    </comment>
    <comment ref="I34" authorId="0" shapeId="0" xr:uid="{00000000-0006-0000-0500-000063000000}">
      <text>
        <r>
          <rPr>
            <sz val="11"/>
            <rFont val="Calibri"/>
          </rPr>
          <t>Ensure nodev option set on /tmp partition</t>
        </r>
      </text>
    </comment>
    <comment ref="J34" authorId="0" shapeId="0" xr:uid="{00000000-0006-0000-0500-000064000000}">
      <text>
        <r>
          <rPr>
            <sz val="11"/>
            <rFont val="Calibri"/>
          </rPr>
          <t>Ensure nosuid option set on /tmp partition</t>
        </r>
      </text>
    </comment>
    <comment ref="K34" authorId="0" shapeId="0" xr:uid="{00000000-0006-0000-0500-000065000000}">
      <text>
        <r>
          <rPr>
            <sz val="11"/>
            <rFont val="Calibri"/>
          </rPr>
          <t>Ensure /dev/shm is a separate partition</t>
        </r>
      </text>
    </comment>
    <comment ref="L34" authorId="0" shapeId="0" xr:uid="{00000000-0006-0000-0500-000066000000}">
      <text>
        <r>
          <rPr>
            <sz val="11"/>
            <rFont val="Calibri"/>
          </rPr>
          <t>Ensure nodev option set on /dev/shm partition</t>
        </r>
      </text>
    </comment>
    <comment ref="M34" authorId="0" shapeId="0" xr:uid="{00000000-0006-0000-0500-000067000000}">
      <text>
        <r>
          <rPr>
            <sz val="11"/>
            <rFont val="Calibri"/>
          </rPr>
          <t>Ensure access to /etc/motd is configured</t>
        </r>
      </text>
    </comment>
    <comment ref="N34" authorId="0" shapeId="0" xr:uid="{00000000-0006-0000-0500-000068000000}">
      <text>
        <r>
          <rPr>
            <sz val="11"/>
            <rFont val="Calibri"/>
          </rPr>
          <t>Ensure access to /etc/issue is configured</t>
        </r>
      </text>
    </comment>
    <comment ref="O34" authorId="0" shapeId="0" xr:uid="{00000000-0006-0000-0500-000069000000}">
      <text>
        <r>
          <rPr>
            <sz val="11"/>
            <rFont val="Calibri"/>
          </rPr>
          <t>Ensure access to /etc/issue.net is configured</t>
        </r>
      </text>
    </comment>
    <comment ref="P34" authorId="0" shapeId="0" xr:uid="{00000000-0006-0000-0500-00006A000000}">
      <text>
        <r>
          <rPr>
            <sz val="11"/>
            <rFont val="Calibri"/>
          </rPr>
          <t>Ensure chrony is configured</t>
        </r>
      </text>
    </comment>
    <comment ref="Q34" authorId="0" shapeId="0" xr:uid="{00000000-0006-0000-0500-00006B000000}">
      <text>
        <r>
          <rPr>
            <sz val="11"/>
            <rFont val="Calibri"/>
          </rPr>
          <t>Ensure cron is restricted to authorized users</t>
        </r>
      </text>
    </comment>
    <comment ref="R34" authorId="0" shapeId="0" xr:uid="{00000000-0006-0000-0500-00006C000000}">
      <text>
        <r>
          <rPr>
            <sz val="11"/>
            <rFont val="Calibri"/>
          </rPr>
          <t>Ensure access to /etc/ssh/sshd_config is configured</t>
        </r>
      </text>
    </comment>
    <comment ref="S34" authorId="0" shapeId="0" xr:uid="{00000000-0006-0000-0500-00006D000000}">
      <text>
        <r>
          <rPr>
            <sz val="11"/>
            <rFont val="Calibri"/>
          </rPr>
          <t>Ensure access to SSH private host key files is configured</t>
        </r>
      </text>
    </comment>
    <comment ref="T34" authorId="0" shapeId="0" xr:uid="{00000000-0006-0000-0500-00006E000000}">
      <text>
        <r>
          <rPr>
            <sz val="11"/>
            <rFont val="Calibri"/>
          </rPr>
          <t>Ensure access to SSH public host key files is configured</t>
        </r>
      </text>
    </comment>
    <comment ref="U34" authorId="0" shapeId="0" xr:uid="{00000000-0006-0000-0500-00006F000000}">
      <text>
        <r>
          <rPr>
            <sz val="11"/>
            <rFont val="Calibri"/>
          </rPr>
          <t>Ensure journald log file access is configured</t>
        </r>
      </text>
    </comment>
    <comment ref="V34" authorId="0" shapeId="0" xr:uid="{00000000-0006-0000-0500-000070000000}">
      <text>
        <r>
          <rPr>
            <sz val="11"/>
            <rFont val="Calibri"/>
          </rPr>
          <t>Ensure journald Storage is configured</t>
        </r>
      </text>
    </comment>
    <comment ref="W34" authorId="0" shapeId="0" xr:uid="{00000000-0006-0000-0500-000071000000}">
      <text>
        <r>
          <rPr>
            <sz val="11"/>
            <rFont val="Calibri"/>
          </rPr>
          <t>Ensure rsyslog log file creation mode is configured</t>
        </r>
      </text>
    </comment>
    <comment ref="X34" authorId="0" shapeId="0" xr:uid="{00000000-0006-0000-0500-000072000000}">
      <text>
        <r>
          <rPr>
            <sz val="11"/>
            <rFont val="Calibri"/>
          </rPr>
          <t>Ensure logrotate is configured</t>
        </r>
      </text>
    </comment>
    <comment ref="Y34" authorId="0" shapeId="0" xr:uid="{00000000-0006-0000-0500-000073000000}">
      <text>
        <r>
          <rPr>
            <sz val="11"/>
            <rFont val="Calibri"/>
          </rPr>
          <t>Ensure access to /etc/passwd is configured</t>
        </r>
      </text>
    </comment>
    <comment ref="Z34" authorId="0" shapeId="0" xr:uid="{00000000-0006-0000-0500-000074000000}">
      <text>
        <r>
          <rPr>
            <sz val="11"/>
            <rFont val="Calibri"/>
          </rPr>
          <t>Ensure access to /etc/passwd- is configured</t>
        </r>
      </text>
    </comment>
    <comment ref="AA34" authorId="0" shapeId="0" xr:uid="{00000000-0006-0000-0500-000075000000}">
      <text>
        <r>
          <rPr>
            <sz val="11"/>
            <rFont val="Calibri"/>
          </rPr>
          <t>Ensure access to /etc/group is configured</t>
        </r>
      </text>
    </comment>
    <comment ref="AB34" authorId="0" shapeId="0" xr:uid="{00000000-0006-0000-0500-000076000000}">
      <text>
        <r>
          <rPr>
            <sz val="11"/>
            <rFont val="Calibri"/>
          </rPr>
          <t>Ensure access to /etc/group- is configured</t>
        </r>
      </text>
    </comment>
    <comment ref="AC34" authorId="0" shapeId="0" xr:uid="{00000000-0006-0000-0500-000077000000}">
      <text>
        <r>
          <rPr>
            <sz val="11"/>
            <rFont val="Calibri"/>
          </rPr>
          <t>Ensure access to /etc/shadow is configured</t>
        </r>
      </text>
    </comment>
    <comment ref="AD34" authorId="0" shapeId="0" xr:uid="{00000000-0006-0000-0500-000078000000}">
      <text>
        <r>
          <rPr>
            <sz val="11"/>
            <rFont val="Calibri"/>
          </rPr>
          <t>Ensure access to /etc/shadow- is configured</t>
        </r>
      </text>
    </comment>
    <comment ref="AE34" authorId="0" shapeId="0" xr:uid="{00000000-0006-0000-0500-000079000000}">
      <text>
        <r>
          <rPr>
            <sz val="11"/>
            <rFont val="Calibri"/>
          </rPr>
          <t>Ensure access to /etc/gshadow is configured</t>
        </r>
      </text>
    </comment>
    <comment ref="AF34" authorId="0" shapeId="0" xr:uid="{00000000-0006-0000-0500-00007A000000}">
      <text>
        <r>
          <rPr>
            <sz val="11"/>
            <rFont val="Calibri"/>
          </rPr>
          <t>Ensure access to /etc/gshadow- is configured</t>
        </r>
      </text>
    </comment>
    <comment ref="AG34" authorId="0" shapeId="0" xr:uid="{00000000-0006-0000-0500-00007B000000}">
      <text>
        <r>
          <rPr>
            <sz val="11"/>
            <rFont val="Calibri"/>
          </rPr>
          <t>Ensure access to /etc/shells is configured</t>
        </r>
      </text>
    </comment>
    <comment ref="AH34" authorId="0" shapeId="0" xr:uid="{00000000-0006-0000-0500-00007C000000}">
      <text>
        <r>
          <rPr>
            <sz val="11"/>
            <rFont val="Calibri"/>
          </rPr>
          <t>Ensure access to /etc/security/opasswd is configured</t>
        </r>
      </text>
    </comment>
    <comment ref="AI34" authorId="0" shapeId="0" xr:uid="{00000000-0006-0000-0500-00007D000000}">
      <text>
        <r>
          <rPr>
            <sz val="11"/>
            <rFont val="Calibri"/>
          </rPr>
          <t>Ensure world writable files and directories are secured</t>
        </r>
      </text>
    </comment>
    <comment ref="AJ34" authorId="0" shapeId="0" xr:uid="{00000000-0006-0000-0500-00007E000000}">
      <text>
        <r>
          <rPr>
            <sz val="11"/>
            <rFont val="Calibri"/>
          </rPr>
          <t>Ensure no files or directories without an owner and a group exist</t>
        </r>
      </text>
    </comment>
    <comment ref="AK34" authorId="0" shapeId="0" xr:uid="{00000000-0006-0000-0500-00007F000000}">
      <text>
        <r>
          <rPr>
            <sz val="11"/>
            <rFont val="Calibri"/>
          </rPr>
          <t>Ensure local interactive user home directories are configured</t>
        </r>
      </text>
    </comment>
    <comment ref="AL34" authorId="0" shapeId="0" xr:uid="{00000000-0006-0000-0500-000080000000}">
      <text>
        <r>
          <rPr>
            <sz val="11"/>
            <rFont val="Calibri"/>
          </rPr>
          <t>Ensure local interactive user dot files access is configured</t>
        </r>
      </text>
    </comment>
    <comment ref="H41" authorId="0" shapeId="0" xr:uid="{00000000-0006-0000-0500-000081000000}">
      <text>
        <r>
          <rPr>
            <sz val="11"/>
            <rFont val="Calibri"/>
          </rPr>
          <t>Ensure GPG keys are configured</t>
        </r>
      </text>
    </comment>
    <comment ref="I41" authorId="0" shapeId="0" xr:uid="{00000000-0006-0000-0500-000082000000}">
      <text>
        <r>
          <rPr>
            <sz val="11"/>
            <rFont val="Calibri"/>
          </rPr>
          <t>Ensure package manager repositories are configured</t>
        </r>
      </text>
    </comment>
    <comment ref="H43" authorId="0" shapeId="0" xr:uid="{00000000-0006-0000-0500-000083000000}">
      <text>
        <r>
          <rPr>
            <sz val="11"/>
            <rFont val="Calibri"/>
          </rPr>
          <t>Ensure cron daemon is enabled</t>
        </r>
      </text>
    </comment>
    <comment ref="I43" authorId="0" shapeId="0" xr:uid="{00000000-0006-0000-0500-000084000000}">
      <text>
        <r>
          <rPr>
            <sz val="11"/>
            <rFont val="Calibri"/>
          </rPr>
          <t>Ensure permissions on /etc/crontab are configured</t>
        </r>
      </text>
    </comment>
    <comment ref="J43" authorId="0" shapeId="0" xr:uid="{00000000-0006-0000-0500-000085000000}">
      <text>
        <r>
          <rPr>
            <sz val="11"/>
            <rFont val="Calibri"/>
          </rPr>
          <t>Ensure permissions on /etc/cron.hourly are configured</t>
        </r>
      </text>
    </comment>
    <comment ref="K43" authorId="0" shapeId="0" xr:uid="{00000000-0006-0000-0500-000086000000}">
      <text>
        <r>
          <rPr>
            <sz val="11"/>
            <rFont val="Calibri"/>
          </rPr>
          <t>Ensure permissions on /etc/cron.daily are configured</t>
        </r>
      </text>
    </comment>
    <comment ref="L43" authorId="0" shapeId="0" xr:uid="{00000000-0006-0000-0500-000087000000}">
      <text>
        <r>
          <rPr>
            <sz val="11"/>
            <rFont val="Calibri"/>
          </rPr>
          <t>Ensure permissions on /etc/cron.weekly are configured</t>
        </r>
      </text>
    </comment>
    <comment ref="M43" authorId="0" shapeId="0" xr:uid="{00000000-0006-0000-0500-000088000000}">
      <text>
        <r>
          <rPr>
            <sz val="11"/>
            <rFont val="Calibri"/>
          </rPr>
          <t>Ensure permissions on /etc/cron.monthly are configured</t>
        </r>
      </text>
    </comment>
    <comment ref="N43" authorId="0" shapeId="0" xr:uid="{00000000-0006-0000-0500-000089000000}">
      <text>
        <r>
          <rPr>
            <sz val="11"/>
            <rFont val="Calibri"/>
          </rPr>
          <t>Ensure permissions on /etc/cron.d are configured</t>
        </r>
      </text>
    </comment>
    <comment ref="O43" authorId="0" shapeId="0" xr:uid="{00000000-0006-0000-0500-00008A000000}">
      <text>
        <r>
          <rPr>
            <sz val="11"/>
            <rFont val="Calibri"/>
          </rPr>
          <t>Ensure sshd access is configured</t>
        </r>
      </text>
    </comment>
  </commentList>
</comments>
</file>

<file path=xl/sharedStrings.xml><?xml version="1.0" encoding="utf-8"?>
<sst xmlns="http://schemas.openxmlformats.org/spreadsheetml/2006/main" count="4363" uniqueCount="1974">
  <si>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</si>
  <si>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</si>
  <si>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</si>
  <si>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</si>
  <si>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</si>
  <si>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</si>
  <si>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</si>
  <si>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</si>
  <si>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</si>
  <si>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</si>
  <si>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</si>
  <si>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</si>
  <si>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</si>
  <si>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</si>
  <si>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</si>
  <si>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</si>
  <si>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</si>
  <si>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</si>
  <si>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</si>
  <si>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</si>
  <si>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</si>
  <si>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</si>
  <si>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</si>
  <si>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</si>
  <si>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</si>
  <si>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</si>
  <si>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Run the following to 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"install cramfs /bin/false" &gt;&gt; /etc/modprobe.d/cramfs.conf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cramfs" &gt;&gt; /etc/modprobe.d/cramfs.conf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</si>
  <si>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</si>
  <si>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t>
    </r>
    <r>
      <rPr>
        <b/>
        <sz val="11"/>
        <color rgb="FF000000"/>
        <rFont val="Calibri"/>
      </rPr>
      <t>- OR -</t>
    </r>
    <r>
      <rPr>
        <sz val="11"/>
        <color rgb="FF000000"/>
        <rFont val="Calibri"/>
      </rPr>
      <t xml:space="preserve"> has been disabled.</t>
    </r>
    <r>
      <rPr>
        <sz val="11"/>
        <color rgb="FF000000"/>
        <rFont val="Calibri"/>
      </rPr>
      <t xml:space="preserve">
</t>
    </r>
    <r>
      <rPr>
        <sz val="11"/>
        <color rgb="FF000000"/>
        <rFont val="Calibri"/>
      </rPr>
      <t xml:space="preserve">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by the above script,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</si>
  <si>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</si>
  <si>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</si>
  <si>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Run the following to 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modprobe -r freevxfs 2&gt;/dev/null</t>
    </r>
    <r>
      <rPr>
        <sz val="11"/>
        <color rgb="FF006096"/>
        <rFont val="Roboto Condensed"/>
      </rPr>
      <t xml:space="preserve">
</t>
    </r>
    <r>
      <rPr>
        <sz val="11"/>
        <color rgb="FF006096"/>
        <rFont val="Roboto Condensed"/>
      </rPr>
      <t>rmmod freevxfs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"install freevxfs /bin/false" &gt;&gt; /etc/modprobe.d/freevxfs.conf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freevxfs" &gt;&gt; /etc/modprobe.d/freevxfs.conf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</si>
  <si>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</si>
  <si>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</si>
  <si>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</si>
  <si>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</si>
  <si>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Run the following to 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</si>
  <si>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</si>
  <si>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</si>
  <si>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</si>
  <si>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</si>
  <si>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Run the following to 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modprobe -r hfsplus 2&gt;/dev/null</t>
    </r>
    <r>
      <rPr>
        <sz val="11"/>
        <color rgb="FF006096"/>
        <rFont val="Roboto Condensed"/>
      </rPr>
      <t xml:space="preserve">
</t>
    </r>
    <r>
      <rPr>
        <sz val="11"/>
        <color rgb="FF006096"/>
        <rFont val="Roboto Condensed"/>
      </rPr>
      <t>rmmod hfsplus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"install hfsplus /bin/false" &gt;&gt; /etc/modprobe.d/hfsplus.conf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hfsplus" &gt;&gt; /etc/modprobe.d/hfsplus.conf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</si>
  <si>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</si>
  <si>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</si>
  <si>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</si>
  <si>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</si>
  <si>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Run the following to 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modprobe -r jffs2 2&gt;/dev/null</t>
    </r>
    <r>
      <rPr>
        <sz val="11"/>
        <color rgb="FF006096"/>
        <rFont val="Roboto Condensed"/>
      </rPr>
      <t xml:space="preserve">
</t>
    </r>
    <r>
      <rPr>
        <sz val="11"/>
        <color rgb="FF006096"/>
        <rFont val="Roboto Condensed"/>
      </rPr>
      <t>rmmod jffs2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"install jffs2 /bin/false" &gt;&gt; /etc/modprobe.d/jffs2.conf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jffs2" &gt;&gt; /etc/modprobe.d/jffs2.conf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</si>
  <si>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</si>
  <si>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</si>
  <si>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</si>
  <si>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</si>
  <si>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</si>
  <si>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Disabling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</si>
  <si>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</si>
  <si>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</si>
  <si>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Run the following script to:</t>
    </r>
    <r>
      <rPr>
        <sz val="11"/>
        <color rgb="FF000000"/>
        <rFont val="Calibri"/>
      </rPr>
      <t xml:space="preserve">
</t>
    </r>
    <r>
      <rPr>
        <sz val="11"/>
        <color rgb="FF000000"/>
        <rFont val="Calibri"/>
      </rPr>
      <t>- Look at the filesystem kernel modules available to the currently running kernel.</t>
    </r>
    <r>
      <rPr>
        <sz val="11"/>
        <color rgb="FF000000"/>
        <rFont val="Calibri"/>
      </rPr>
      <t xml:space="preserve">
</t>
    </r>
    <r>
      <rPr>
        <sz val="11"/>
        <color rgb="FF000000"/>
        <rFont val="Calibri"/>
      </rPr>
      <t>- Exclude mounted filesystem kernel modules that don't currently have a CVE.</t>
    </r>
    <r>
      <rPr>
        <sz val="11"/>
        <color rgb="FF000000"/>
        <rFont val="Calibri"/>
      </rPr>
      <t xml:space="preserve">
</t>
    </r>
    <r>
      <rPr>
        <sz val="11"/>
        <color rgb="FF000000"/>
        <rFont val="Calibri"/>
      </rPr>
      <t>- List filesystem kernel modules that are not fully disabled, or are loaded into the kernel.</t>
    </r>
    <r>
      <rPr>
        <sz val="11"/>
        <color rgb="FF000000"/>
        <rFont val="Calibri"/>
      </rPr>
      <t xml:space="preserve">
</t>
    </r>
    <r>
      <rPr>
        <sz val="11"/>
        <color rgb="FF000000"/>
        <rFont val="Calibri"/>
      </rPr>
      <t>Review the generated output.</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a_modprope_config=(); a_excluded=(); a_available_modules=()</t>
    </r>
    <r>
      <rPr>
        <sz val="11"/>
        <color rgb="FF006096"/>
        <rFont val="Roboto Condensed"/>
      </rPr>
      <t xml:space="preserve">
</t>
    </r>
    <r>
      <rPr>
        <sz val="11"/>
        <color rgb="FF006096"/>
        <rFont val="Roboto Condensed"/>
      </rPr>
      <t xml:space="preserve">   a_ignore=("xfs" "vfat" "ext2" "ext3" "ext4")</t>
    </r>
    <r>
      <rPr>
        <sz val="11"/>
        <color rgb="FF006096"/>
        <rFont val="Roboto Condensed"/>
      </rPr>
      <t xml:space="preserve">
</t>
    </r>
    <r>
      <rPr>
        <sz val="11"/>
        <color rgb="FF006096"/>
        <rFont val="Roboto Condensed"/>
      </rPr>
      <t xml:space="preserve">   a_cve_exists=("afs" "ceph" "cifs" "exfat" "ext" "fat" "fscache" "fuse" "gfs2" "nfs_common" "nfsd" "smbfs_common")</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 grep -Pq -- "\b$l_mod_name\b" &lt;&lt;&lt; "${a_cve_exists[*]}" &amp;&amp; l_out2=" &lt;- CVE exists!"</t>
    </r>
    <r>
      <rPr>
        <sz val="11"/>
        <color rgb="FF006096"/>
        <rFont val="Roboto Condensed"/>
      </rPr>
      <t xml:space="preserve">
</t>
    </r>
    <r>
      <rPr>
        <sz val="11"/>
        <color rgb="FF006096"/>
        <rFont val="Roboto Condensed"/>
      </rPr>
      <t xml:space="preserve">      if ! grep -Pq -- '\bblacklist\h+'"$l_mod_name"'\b'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elif ! grep -Pq -- '\binstall\h+'"$l_mod_name"'\h+(\/usr)?\/bin\/(false|true)\b'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l_output2+=("  - Kernel module: \"$l_mod_name\" is loaded"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a_available_modules+=("$(basename "$l_module_dir")")</t>
    </r>
    <r>
      <rPr>
        <sz val="11"/>
        <color rgb="FF006096"/>
        <rFont val="Roboto Condensed"/>
      </rPr>
      <t xml:space="preserve">
</t>
    </r>
    <r>
      <rPr>
        <sz val="11"/>
        <color rgb="FF006096"/>
        <rFont val="Roboto Condensed"/>
      </rPr>
      <t xml:space="preserve">   done &lt; &lt;(find "$(readlink -f /usr/lib/modules/"$(uname -r)"/kernel/fs || readlink -f /lib/modules/"$(uname -r)"/kernel/fs)" -mindepth 1 -maxdepth 1 -type d ! -empty -print0)</t>
    </r>
    <r>
      <rPr>
        <sz val="11"/>
        <color rgb="FF006096"/>
        <rFont val="Roboto Condensed"/>
      </rPr>
      <t xml:space="preserve">
</t>
    </r>
    <r>
      <rPr>
        <sz val="11"/>
        <color rgb="FF006096"/>
        <rFont val="Roboto Condensed"/>
      </rPr>
      <t xml:space="preserve">   while IFS= read -r l_exclude; do</t>
    </r>
    <r>
      <rPr>
        <sz val="11"/>
        <color rgb="FF006096"/>
        <rFont val="Roboto Condensed"/>
      </rPr>
      <t xml:space="preserve">
</t>
    </r>
    <r>
      <rPr>
        <sz val="11"/>
        <color rgb="FF006096"/>
        <rFont val="Roboto Condensed"/>
      </rPr>
      <t xml:space="preserve">      if grep -Pq -- "\b$l_exclude\b" &lt;&lt;&lt; "${a_cve_exists[*]}"; then</t>
    </r>
    <r>
      <rPr>
        <sz val="11"/>
        <color rgb="FF006096"/>
        <rFont val="Roboto Condensed"/>
      </rPr>
      <t xml:space="preserve">
</t>
    </r>
    <r>
      <rPr>
        <sz val="11"/>
        <color rgb="FF006096"/>
        <rFont val="Roboto Condensed"/>
      </rPr>
      <t xml:space="preserve">         a_output2+=("  - ** WARNING: kernel module: \"$l_exclude\" has a CVE and is currently mounted! **")</t>
    </r>
    <r>
      <rPr>
        <sz val="11"/>
        <color rgb="FF006096"/>
        <rFont val="Roboto Condensed"/>
      </rPr>
      <t xml:space="preserve">
</t>
    </r>
    <r>
      <rPr>
        <sz val="11"/>
        <color rgb="FF006096"/>
        <rFont val="Roboto Condensed"/>
      </rPr>
      <t xml:space="preserve">      elif </t>
    </r>
    <r>
      <rPr>
        <sz val="11"/>
        <color rgb="FF006096"/>
        <rFont val="Roboto Condensed"/>
      </rPr>
      <t xml:space="preserve">
</t>
    </r>
    <r>
      <rPr>
        <sz val="11"/>
        <color rgb="FF006096"/>
        <rFont val="Roboto Condensed"/>
      </rPr>
      <t xml:space="preserve">         grep -Pq -- "\b$l_exclude\b" &lt;&lt;&lt; "${a_available_modules[*]}"; then</t>
    </r>
    <r>
      <rPr>
        <sz val="11"/>
        <color rgb="FF006096"/>
        <rFont val="Roboto Condensed"/>
      </rPr>
      <t xml:space="preserve">
</t>
    </r>
    <r>
      <rPr>
        <sz val="11"/>
        <color rgb="FF006096"/>
        <rFont val="Roboto Condensed"/>
      </rPr>
      <t xml:space="preserve">         a_output+=("  - Kernel module: \"$l_exclude\" is currently mounted - do NOT unload or disable")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grep -Pq -- "\b$l_exclude\b" &lt;&lt;&lt; "${a_ignore[*]}" &amp;&amp; a_ignore+=("$l_exclude")</t>
    </r>
    <r>
      <rPr>
        <sz val="11"/>
        <color rgb="FF006096"/>
        <rFont val="Roboto Condensed"/>
      </rPr>
      <t xml:space="preserve">
</t>
    </r>
    <r>
      <rPr>
        <sz val="11"/>
        <color rgb="FF006096"/>
        <rFont val="Roboto Condensed"/>
      </rPr>
      <t xml:space="preserve">   done &lt; &lt;(findmnt -knD | awk '{print $2}' | sort -u)</t>
    </r>
    <r>
      <rPr>
        <sz val="11"/>
        <color rgb="FF006096"/>
        <rFont val="Roboto Condensed"/>
      </rPr>
      <t xml:space="preserve">
</t>
    </r>
    <r>
      <rPr>
        <sz val="11"/>
        <color rgb="FF006096"/>
        <rFont val="Roboto Condensed"/>
      </rPr>
      <t xml:space="preserve">   while IFS= read -r l_config; do</t>
    </r>
    <r>
      <rPr>
        <sz val="11"/>
        <color rgb="FF006096"/>
        <rFont val="Roboto Condensed"/>
      </rPr>
      <t xml:space="preserve">
</t>
    </r>
    <r>
      <rPr>
        <sz val="11"/>
        <color rgb="FF006096"/>
        <rFont val="Roboto Condensed"/>
      </rPr>
      <t xml:space="preserve">      a_modprope_config+=("$l_config")</t>
    </r>
    <r>
      <rPr>
        <sz val="11"/>
        <color rgb="FF006096"/>
        <rFont val="Roboto Condensed"/>
      </rPr>
      <t xml:space="preserve">
</t>
    </r>
    <r>
      <rPr>
        <sz val="11"/>
        <color rgb="FF006096"/>
        <rFont val="Roboto Condensed"/>
      </rPr>
      <t xml:space="preserve">   done &lt; &lt;(modprobe --showconfig | grep -P '^\h*(blacklist|install)')</t>
    </r>
    <r>
      <rPr>
        <sz val="11"/>
        <color rgb="FF006096"/>
        <rFont val="Roboto Condensed"/>
      </rPr>
      <t xml:space="preserve">
</t>
    </r>
    <r>
      <rPr>
        <sz val="11"/>
        <color rgb="FF006096"/>
        <rFont val="Roboto Condensed"/>
      </rPr>
      <t xml:space="preserve">   for l_mod_name in "${a_available_modules[@]}"; do # Iterate over all filesystem modules</t>
    </r>
    <r>
      <rPr>
        <sz val="11"/>
        <color rgb="FF006096"/>
        <rFont val="Roboto Condensed"/>
      </rPr>
      <t xml:space="preserve">
</t>
    </r>
    <r>
      <rPr>
        <sz val="11"/>
        <color rgb="FF006096"/>
        <rFont val="Roboto Condensed"/>
      </rPr>
      <t xml:space="preserve">      [[ "$l_mod_name" =~ overlay ]] &amp;&amp; l_mod_name="${l_mod_name::-2}"</t>
    </r>
    <r>
      <rPr>
        <sz val="11"/>
        <color rgb="FF006096"/>
        <rFont val="Roboto Condensed"/>
      </rPr>
      <t xml:space="preserve">
</t>
    </r>
    <r>
      <rPr>
        <sz val="11"/>
        <color rgb="FF006096"/>
        <rFont val="Roboto Condensed"/>
      </rPr>
      <t xml:space="preserve">      if grep -Pq -- "\b$l_mod_name\b" &lt;&lt;&lt; "${a_ignore[*]}"; then</t>
    </r>
    <r>
      <rPr>
        <sz val="11"/>
        <color rgb="FF006096"/>
        <rFont val="Roboto Condensed"/>
      </rPr>
      <t xml:space="preserve">
</t>
    </r>
    <r>
      <rPr>
        <sz val="11"/>
        <color rgb="FF006096"/>
        <rFont val="Roboto Condensed"/>
      </rPr>
      <t xml:space="preserve">         a_excluded+=(" - Kernel module: \"$l_mod_name\"")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"${#a_excluded[@]}" -gt 0 ] &amp;&amp; printf '%s\n' "" " -- INFO --" \</t>
    </r>
    <r>
      <rPr>
        <sz val="11"/>
        <color rgb="FF006096"/>
        <rFont val="Roboto Condensed"/>
      </rPr>
      <t xml:space="preserve">
</t>
    </r>
    <r>
      <rPr>
        <sz val="11"/>
        <color rgb="FF006096"/>
        <rFont val="Roboto Condensed"/>
      </rPr>
      <t xml:space="preserve">   "The following intentionally skipped" \</t>
    </r>
    <r>
      <rPr>
        <sz val="11"/>
        <color rgb="FF006096"/>
        <rFont val="Roboto Condensed"/>
      </rPr>
      <t xml:space="preserve">
</t>
    </r>
    <r>
      <rPr>
        <sz val="11"/>
        <color rgb="FF006096"/>
        <rFont val="Roboto Condensed"/>
      </rPr>
      <t xml:space="preserve">    "${a_excluded[@]}"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unused filesystem kernel modules are enabled"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 REVIEW the following **" "${a_output2[@]}"</t>
    </r>
    <r>
      <rPr>
        <sz val="11"/>
        <color rgb="FF006096"/>
        <rFont val="Roboto Condensed"/>
      </rPr>
      <t xml:space="preserve">
</t>
    </r>
    <r>
      <rPr>
        <sz val="11"/>
        <color rgb="FF006096"/>
        <rFont val="Roboto Condensed"/>
      </rPr>
      <t xml:space="preserve">      [ "${#a_output[@]}" -gt 0 ] &amp;&amp; printf '%s\n' "" "-- Correctly set: --"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</si>
  <si>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</si>
  <si>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</si>
  <si>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</si>
  <si>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</si>
  <si>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 IF -</t>
    </r>
    <r>
      <rPr>
        <sz val="11"/>
        <color rgb="FF000000"/>
        <rFont val="Calibri"/>
      </rPr>
      <t xml:space="preserve">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systemd default unit file.</t>
    </r>
    <r>
      <rPr>
        <sz val="11"/>
        <color rgb="FF000000"/>
        <rFont val="Calibri"/>
      </rPr>
      <t xml:space="preserve">
</t>
    </r>
    <r>
      <rPr>
        <b/>
        <sz val="11"/>
        <color rgb="FF000000"/>
        <rFont val="Calibri"/>
      </rPr>
      <t>Note:</t>
    </r>
    <r>
      <rPr>
        <sz val="11"/>
        <color rgb="FF000000"/>
        <rFont val="Calibri"/>
      </rPr>
      <t xml:space="preserve"> In an environment where the main system is diskless and connected to iSCSI, entries in </t>
    </r>
    <r>
      <rPr>
        <b/>
        <sz val="11"/>
        <color rgb="FF000000"/>
        <rFont val="Calibri"/>
      </rPr>
      <t>/etc/fstab</t>
    </r>
    <r>
      <rPr>
        <sz val="11"/>
        <color rgb="FF000000"/>
        <rFont val="Calibri"/>
      </rPr>
      <t xml:space="preserve"> may not take precedence.</t>
    </r>
    <r>
      <rPr>
        <sz val="11"/>
        <color rgb="FF000000"/>
        <rFont val="Calibri"/>
      </rPr>
      <t xml:space="preserve">
</t>
    </r>
    <r>
      <rPr>
        <b/>
        <sz val="11"/>
        <color rgb="FF000000"/>
        <rFont val="Calibri"/>
      </rPr>
      <t>/tmp</t>
    </r>
    <r>
      <rPr>
        <sz val="11"/>
        <color rgb="FF000000"/>
        <rFont val="Calibri"/>
      </rPr>
      <t xml:space="preserve"> can be configured to use </t>
    </r>
    <r>
      <rPr>
        <b/>
        <sz val="11"/>
        <color rgb="FF000000"/>
        <rFont val="Calibri"/>
      </rPr>
      <t>tmpfs</t>
    </r>
    <r>
      <rPr>
        <sz val="11"/>
        <color rgb="FF000000"/>
        <rFont val="Calibri"/>
      </rPr>
      <t>.</t>
    </r>
    <r>
      <rPr>
        <sz val="11"/>
        <color rgb="FF000000"/>
        <rFont val="Calibri"/>
      </rPr>
      <t xml:space="preserve">
</t>
    </r>
    <r>
      <rPr>
        <b/>
        <sz val="11"/>
        <color rgb="FF000000"/>
        <rFont val="Calibri"/>
      </rPr>
      <t>tmpfs</t>
    </r>
    <r>
      <rPr>
        <sz val="11"/>
        <color rgb="FF000000"/>
        <rFont val="Calibri"/>
      </rPr>
      <t xml:space="preserve"> puts everything into the kernel internal caches. It grows and shrinks to accommodate the files it contains and is able to swap unneeded pages out to swap space. It has maximum size limits which can be adjusted on the fly via </t>
    </r>
    <r>
      <rPr>
        <b/>
        <sz val="11"/>
        <color rgb="FF000000"/>
        <rFont val="Calibri"/>
      </rPr>
      <t>mount -o remount</t>
    </r>
    <r>
      <rPr>
        <sz val="11"/>
        <color rgb="FF000000"/>
        <rFont val="Calibri"/>
      </rPr>
      <t>.</t>
    </r>
    <r>
      <rPr>
        <sz val="11"/>
        <color rgb="FF000000"/>
        <rFont val="Calibri"/>
      </rPr>
      <t xml:space="preserve">
</t>
    </r>
    <r>
      <rPr>
        <sz val="11"/>
        <color rgb="FF000000"/>
        <rFont val="Calibri"/>
      </rPr>
      <t xml:space="preserve">Since </t>
    </r>
    <r>
      <rPr>
        <b/>
        <sz val="11"/>
        <color rgb="FF000000"/>
        <rFont val="Calibri"/>
      </rPr>
      <t>tmpfs</t>
    </r>
    <r>
      <rPr>
        <sz val="11"/>
        <color rgb="FF000000"/>
        <rFont val="Calibri"/>
      </rPr>
      <t xml:space="preserve"> lives completely in the page cache and on swap, all </t>
    </r>
    <r>
      <rPr>
        <b/>
        <sz val="11"/>
        <color rgb="FF000000"/>
        <rFont val="Calibri"/>
      </rPr>
      <t>tmpfs</t>
    </r>
    <r>
      <rPr>
        <sz val="11"/>
        <color rgb="FF000000"/>
        <rFont val="Calibri"/>
      </rPr>
      <t xml:space="preserve"> pages will be shown as "Shmem" in </t>
    </r>
    <r>
      <rPr>
        <b/>
        <sz val="11"/>
        <color rgb="FF000000"/>
        <rFont val="Calibri"/>
      </rPr>
      <t>/proc/meminfo</t>
    </r>
    <r>
      <rPr>
        <sz val="11"/>
        <color rgb="FF000000"/>
        <rFont val="Calibri"/>
      </rPr>
      <t xml:space="preserve"> and "Shared" in </t>
    </r>
    <r>
      <rPr>
        <b/>
        <sz val="11"/>
        <color rgb="FF000000"/>
        <rFont val="Calibri"/>
      </rPr>
      <t>free</t>
    </r>
    <r>
      <rPr>
        <sz val="11"/>
        <color rgb="FF000000"/>
        <rFont val="Calibri"/>
      </rPr>
      <t xml:space="preserve">. Notice that these counters also include shared memory. The most reliable way to get the count is using </t>
    </r>
    <r>
      <rPr>
        <b/>
        <sz val="11"/>
        <color rgb="FF000000"/>
        <rFont val="Calibri"/>
      </rPr>
      <t>df</t>
    </r>
    <r>
      <rPr>
        <sz val="11"/>
        <color rgb="FF000000"/>
        <rFont val="Calibri"/>
      </rPr>
      <t xml:space="preserve"> and </t>
    </r>
    <r>
      <rPr>
        <b/>
        <sz val="11"/>
        <color rgb="FF000000"/>
        <rFont val="Calibri"/>
      </rPr>
      <t>du</t>
    </r>
    <r>
      <rPr>
        <sz val="11"/>
        <color rgb="FF000000"/>
        <rFont val="Calibri"/>
      </rPr>
      <t>.</t>
    </r>
    <r>
      <rPr>
        <sz val="11"/>
        <color rgb="FF000000"/>
        <rFont val="Calibri"/>
      </rPr>
      <t xml:space="preserve">
</t>
    </r>
    <r>
      <rPr>
        <b/>
        <sz val="11"/>
        <color rgb="FF000000"/>
        <rFont val="Calibri"/>
      </rPr>
      <t>tmpfs</t>
    </r>
    <r>
      <rPr>
        <sz val="11"/>
        <color rgb="FF000000"/>
        <rFont val="Calibri"/>
      </rPr>
      <t xml:space="preserve"> has three mount options for sizing:</t>
    </r>
    <r>
      <rPr>
        <sz val="11"/>
        <color rgb="FF000000"/>
        <rFont val="Calibri"/>
      </rPr>
      <t xml:space="preserve">
</t>
    </r>
    <r>
      <rPr>
        <sz val="11"/>
        <color rgb="FF000000"/>
        <rFont val="Calibri"/>
      </rPr>
      <t xml:space="preserve">- </t>
    </r>
    <r>
      <rPr>
        <b/>
        <sz val="11"/>
        <color rgb="FF000000"/>
        <rFont val="Calibri"/>
      </rPr>
      <t>size</t>
    </r>
    <r>
      <rPr>
        <sz val="11"/>
        <color rgb="FF000000"/>
        <rFont val="Calibri"/>
      </rPr>
      <t xml:space="preserve">: The limit of allocated bytes for this </t>
    </r>
    <r>
      <rPr>
        <b/>
        <sz val="11"/>
        <color rgb="FF000000"/>
        <rFont val="Calibri"/>
      </rPr>
      <t>tmpfs</t>
    </r>
    <r>
      <rPr>
        <sz val="11"/>
        <color rgb="FF000000"/>
        <rFont val="Calibri"/>
      </rPr>
      <t xml:space="preserve"> instance. The default is half of your physical RAM without swap. If you oversize your </t>
    </r>
    <r>
      <rPr>
        <b/>
        <sz val="11"/>
        <color rgb="FF000000"/>
        <rFont val="Calibri"/>
      </rPr>
      <t>tmpfs</t>
    </r>
    <r>
      <rPr>
        <sz val="11"/>
        <color rgb="FF000000"/>
        <rFont val="Calibri"/>
      </rPr>
      <t xml:space="preserve"> instances the machine will deadlock since the OOM handler will not be able to free that memory.</t>
    </r>
    <r>
      <rPr>
        <sz val="11"/>
        <color rgb="FF000000"/>
        <rFont val="Calibri"/>
      </rPr>
      <t xml:space="preserve">
</t>
    </r>
    <r>
      <rPr>
        <sz val="11"/>
        <color rgb="FF000000"/>
        <rFont val="Calibri"/>
      </rPr>
      <t xml:space="preserve">- </t>
    </r>
    <r>
      <rPr>
        <b/>
        <sz val="11"/>
        <color rgb="FF000000"/>
        <rFont val="Calibri"/>
      </rPr>
      <t>nr_blocks</t>
    </r>
    <r>
      <rPr>
        <sz val="11"/>
        <color rgb="FF000000"/>
        <rFont val="Calibri"/>
      </rPr>
      <t>: The same as size, but in blocks of PAGE_SIZE.</t>
    </r>
    <r>
      <rPr>
        <sz val="11"/>
        <color rgb="FF000000"/>
        <rFont val="Calibri"/>
      </rPr>
      <t xml:space="preserve">
</t>
    </r>
    <r>
      <rPr>
        <sz val="11"/>
        <color rgb="FF000000"/>
        <rFont val="Calibri"/>
      </rPr>
      <t xml:space="preserve">- </t>
    </r>
    <r>
      <rPr>
        <b/>
        <sz val="11"/>
        <color rgb="FF000000"/>
        <rFont val="Calibri"/>
      </rPr>
      <t>nr_inodes</t>
    </r>
    <r>
      <rPr>
        <sz val="11"/>
        <color rgb="FF000000"/>
        <rFont val="Calibri"/>
      </rPr>
      <t>: The maximum number of inodes for this instance. The default is half of the number of your physical RAM pages, or (on a machine with highmem) the number of lowmem RAM pages, whichever is the lower.</t>
    </r>
    <r>
      <rPr>
        <sz val="11"/>
        <color rgb="FF000000"/>
        <rFont val="Calibri"/>
      </rPr>
      <t xml:space="preserve">
</t>
    </r>
    <r>
      <rPr>
        <sz val="11"/>
        <color rgb="FF000000"/>
        <rFont val="Calibri"/>
      </rPr>
      <t xml:space="preserve">These parameters accept a suffix k, m or g and can be changed on remount. The size parameter also accepts a suffix % to limit this </t>
    </r>
    <r>
      <rPr>
        <b/>
        <sz val="11"/>
        <color rgb="FF000000"/>
        <rFont val="Calibri"/>
      </rPr>
      <t>tmpfs</t>
    </r>
    <r>
      <rPr>
        <sz val="11"/>
        <color rgb="FF000000"/>
        <rFont val="Calibri"/>
      </rPr>
      <t xml:space="preserve"> instance to that percentage of your physical RAM. The default, when neither </t>
    </r>
    <r>
      <rPr>
        <b/>
        <sz val="11"/>
        <color rgb="FF000000"/>
        <rFont val="Calibri"/>
      </rPr>
      <t>size</t>
    </r>
    <r>
      <rPr>
        <sz val="11"/>
        <color rgb="FF000000"/>
        <rFont val="Calibri"/>
      </rPr>
      <t xml:space="preserve"> nor </t>
    </r>
    <r>
      <rPr>
        <b/>
        <sz val="11"/>
        <color rgb="FF000000"/>
        <rFont val="Calibri"/>
      </rPr>
      <t>nr_blocks</t>
    </r>
    <r>
      <rPr>
        <sz val="11"/>
        <color rgb="FF000000"/>
        <rFont val="Calibri"/>
      </rPr>
      <t xml:space="preserve"> is specified, is </t>
    </r>
    <r>
      <rPr>
        <b/>
        <sz val="11"/>
        <color rgb="FF000000"/>
        <rFont val="Calibri"/>
      </rPr>
      <t>size=50%</t>
    </r>
    <r>
      <rPr>
        <sz val="11"/>
        <color rgb="FF000000"/>
        <rFont val="Calibri"/>
      </rPr>
      <t>.</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</si>
  <si>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</si>
  <si>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</si>
  <si>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</si>
  <si>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</si>
  <si>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</si>
  <si>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</si>
  <si>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</si>
  <si>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</si>
  <si>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</si>
  <si>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</si>
  <si>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</si>
  <si>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</si>
  <si>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</si>
  <si>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</si>
  <si>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</si>
  <si>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</si>
  <si>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</si>
  <si>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</si>
  <si>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</si>
  <si>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</si>
  <si>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</si>
  <si>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</si>
  <si>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</si>
  <si>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</si>
  <si>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</si>
  <si>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</si>
  <si>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</si>
  <si>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</si>
  <si>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</si>
  <si>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</si>
  <si>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</si>
  <si>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</si>
  <si>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</si>
  <si>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command to list the currently installed keys. These are the active keys used for verification and installation of RPMs. The packages are fake, they are generated on the fly by </t>
    </r>
    <r>
      <rPr>
        <b/>
        <sz val="11"/>
        <color rgb="FF000000"/>
        <rFont val="Calibri"/>
      </rPr>
      <t>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RPM: gpg-pubkey-9db62fb1-59920156</t>
    </r>
    <r>
      <rPr>
        <sz val="11"/>
        <color rgb="FF006096"/>
        <rFont val="Roboto Condensed"/>
      </rPr>
      <t xml:space="preserve">
</t>
    </r>
    <r>
      <rPr>
        <sz val="11"/>
        <color rgb="FF006096"/>
        <rFont val="Roboto Condensed"/>
      </rPr>
      <t>Packager: Fedora 28 (28) &lt;fedora-28@fedoraproject.org&gt;</t>
    </r>
    <r>
      <rPr>
        <sz val="11"/>
        <color rgb="FF006096"/>
        <rFont val="Roboto Condensed"/>
      </rPr>
      <t xml:space="preserve">
</t>
    </r>
    <r>
      <rPr>
        <sz val="11"/>
        <color rgb="FF006096"/>
        <rFont val="Roboto Condensed"/>
      </rPr>
      <t>Summary: gpg(Fedora 28 (28) &lt;fedora-28@fedoraproject.org&gt;)</t>
    </r>
    <r>
      <rPr>
        <sz val="11"/>
        <color rgb="FF006096"/>
        <rFont val="Roboto Condensed"/>
      </rPr>
      <t xml:space="preserve">
</t>
    </r>
    <r>
      <rPr>
        <sz val="11"/>
        <color rgb="FF006096"/>
        <rFont val="Roboto Condensed"/>
      </rPr>
      <t>Creation date: 2017-08-14</t>
    </r>
    <r>
      <rPr>
        <sz val="11"/>
        <color rgb="FF006096"/>
        <rFont val="Roboto Condensed"/>
      </rPr>
      <t xml:space="preserve">
</t>
    </r>
    <r>
      <rPr>
        <sz val="11"/>
        <color rgb="FF006096"/>
        <rFont val="Roboto Condensed"/>
      </rPr>
      <t>Key ID: 9db62fb1</t>
    </r>
    <r>
      <rPr>
        <sz val="11"/>
        <color rgb="FF006096"/>
        <rFont val="Roboto Condensed"/>
      </rPr>
      <t xml:space="preserve">
</t>
    </r>
    <r>
      <rPr>
        <sz val="11"/>
        <color rgb="FF006096"/>
        <rFont val="Roboto Condensed"/>
      </rPr>
      <t>RPM: gpg-pubkey-09eab3f2-595fbba3</t>
    </r>
    <r>
      <rPr>
        <sz val="11"/>
        <color rgb="FF006096"/>
        <rFont val="Roboto Condensed"/>
      </rPr>
      <t xml:space="preserve">
</t>
    </r>
    <r>
      <rPr>
        <sz val="11"/>
        <color rgb="FF006096"/>
        <rFont val="Roboto Condensed"/>
      </rPr>
      <t>Packager: RPM Fusion free repository for Fedora (28) &lt;rpmfusion-buildsys@lists.rpmfusion.org&gt;</t>
    </r>
    <r>
      <rPr>
        <sz val="11"/>
        <color rgb="FF006096"/>
        <rFont val="Roboto Condensed"/>
      </rPr>
      <t xml:space="preserve">
</t>
    </r>
    <r>
      <rPr>
        <sz val="11"/>
        <color rgb="FF006096"/>
        <rFont val="Roboto Condensed"/>
      </rPr>
      <t>Summary: gpg(RPM Fusion free repository for Fedora (28) &lt;rpmfusion-buildsys@lists.rpmfusion.org&gt;)</t>
    </r>
    <r>
      <rPr>
        <sz val="11"/>
        <color rgb="FF006096"/>
        <rFont val="Roboto Condensed"/>
      </rPr>
      <t xml:space="preserve">
</t>
    </r>
    <r>
      <rPr>
        <sz val="11"/>
        <color rgb="FF006096"/>
        <rFont val="Roboto Condensed"/>
      </rPr>
      <t>Creation date: 2017-07-07</t>
    </r>
    <r>
      <rPr>
        <sz val="11"/>
        <color rgb="FF006096"/>
        <rFont val="Roboto Condensed"/>
      </rPr>
      <t xml:space="preserve">
</t>
    </r>
    <r>
      <rPr>
        <sz val="11"/>
        <color rgb="FF006096"/>
        <rFont val="Roboto Condensed"/>
      </rPr>
      <t>Key ID: 09eab3f2</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</si>
  <si>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</si>
  <si>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</si>
  <si>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-i 's/^gpgcheck\s*=\s*.*/gpgcheck=1/' /etc/dnf/dnf.conf</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</si>
  <si>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controls verifying package signatures after download. This option is configurable as a global option in the main section of </t>
    </r>
    <r>
      <rPr>
        <b/>
        <sz val="11"/>
        <color rgb="FF000000"/>
        <rFont val="Calibri"/>
      </rPr>
      <t>/etc/dnf/dnf.conf</t>
    </r>
    <r>
      <rPr>
        <sz val="11"/>
        <color rgb="FF000000"/>
        <rFont val="Calibri"/>
      </rPr>
      <t xml:space="preserve"> and a per repository option in individual files in the </t>
    </r>
    <r>
      <rPr>
        <b/>
        <sz val="11"/>
        <color rgb="FF000000"/>
        <rFont val="Calibri"/>
      </rPr>
      <t>/etc/yum.repos.d/*</t>
    </r>
    <r>
      <rPr>
        <sz val="11"/>
        <color rgb="FF000000"/>
        <rFont val="Calibri"/>
      </rPr>
      <t xml:space="preserve"> directory.</t>
    </r>
    <r>
      <rPr>
        <sz val="11"/>
        <color rgb="FF000000"/>
        <rFont val="Calibri"/>
      </rPr>
      <t xml:space="preserve">
</t>
    </r>
    <r>
      <rPr>
        <sz val="11"/>
        <color rgb="FF000000"/>
        <rFont val="Calibri"/>
      </rPr>
      <t xml:space="preserve">The option is enabled if </t>
    </r>
    <r>
      <rPr>
        <b/>
        <sz val="11"/>
        <color rgb="FF000000"/>
        <rFont val="Calibri"/>
      </rPr>
      <t>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The option is disabled if </t>
    </r>
    <r>
      <rPr>
        <b/>
        <sz val="11"/>
        <color rgb="FF000000"/>
        <rFont val="Calibri"/>
      </rPr>
      <t>gpgcheck</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false</t>
    </r>
    <r>
      <rPr>
        <sz val="11"/>
        <color rgb="FF000000"/>
        <rFont val="Calibri"/>
      </rPr>
      <t xml:space="preserve">, or </t>
    </r>
    <r>
      <rPr>
        <b/>
        <sz val="11"/>
        <color rgb="FF000000"/>
        <rFont val="Calibri"/>
      </rPr>
      <t>no</t>
    </r>
    <r>
      <rPr>
        <sz val="11"/>
        <color rgb="FF000000"/>
        <rFont val="Calibri"/>
      </rPr>
      <t xml:space="preserve">. If an invalid option is set, e.g. </t>
    </r>
    <r>
      <rPr>
        <b/>
        <sz val="11"/>
        <color rgb="FF000000"/>
        <rFont val="Calibri"/>
      </rPr>
      <t>gpgcheck=2</t>
    </r>
    <r>
      <rPr>
        <sz val="11"/>
        <color rgb="FF000000"/>
        <rFont val="Calibri"/>
      </rPr>
      <t>, the global option will be used.</t>
    </r>
    <r>
      <rPr>
        <sz val="11"/>
        <color rgb="FF000000"/>
        <rFont val="Calibri"/>
      </rPr>
      <t xml:space="preserve">
</t>
    </r>
    <r>
      <rPr>
        <sz val="11"/>
        <color rgb="FF000000"/>
        <rFont val="Calibri"/>
      </rPr>
      <t xml:space="preserve">Settings in files in the </t>
    </r>
    <r>
      <rPr>
        <b/>
        <sz val="11"/>
        <color rgb="FF000000"/>
        <rFont val="Calibri"/>
      </rPr>
      <t>/etc/yum.repos.d/</t>
    </r>
    <r>
      <rPr>
        <sz val="11"/>
        <color rgb="FF000000"/>
        <rFont val="Calibri"/>
      </rPr>
      <t xml:space="preserve"> directory take precedence over the global configuration.</t>
    </r>
  </si>
  <si>
    <r>
      <rPr>
        <sz val="11"/>
        <color rgb="FF000000"/>
        <rFont val="Calibri"/>
      </rPr>
      <t xml:space="preserve">Run the following command and verify that global configuration for </t>
    </r>
    <r>
      <rPr>
        <b/>
        <sz val="11"/>
        <color rgb="FF000000"/>
        <rFont val="Calibri"/>
      </rPr>
      <t>gpgcheck</t>
    </r>
    <r>
      <rPr>
        <sz val="11"/>
        <color rgb="FF000000"/>
        <rFont val="Calibri"/>
      </rPr>
      <t xml:space="preserve"> is enabled:</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gpgcheck=1</t>
    </r>
    <r>
      <rPr>
        <sz val="11"/>
        <color rgb="FF000000"/>
        <rFont val="Calibri"/>
      </rPr>
      <t xml:space="preserve">, </t>
    </r>
    <r>
      <rPr>
        <b/>
        <sz val="11"/>
        <color rgb="FF000000"/>
        <rFont val="Calibri"/>
      </rPr>
      <t>gpgcheck=true</t>
    </r>
    <r>
      <rPr>
        <sz val="11"/>
        <color rgb="FF000000"/>
        <rFont val="Calibri"/>
      </rPr>
      <t xml:space="preserve">, or </t>
    </r>
    <r>
      <rPr>
        <b/>
        <sz val="11"/>
        <color rgb="FF000000"/>
        <rFont val="Calibri"/>
      </rPr>
      <t>gpgcheck=yes</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gpgcheck</t>
    </r>
    <r>
      <rPr>
        <sz val="11"/>
        <color rgb="FF000000"/>
        <rFont val="Calibri"/>
      </rPr>
      <t xml:space="preserve"> is not disabled in a file in the </t>
    </r>
    <r>
      <rPr>
        <b/>
        <sz val="11"/>
        <color rgb="FF000000"/>
        <rFont val="Calibri"/>
      </rPr>
      <t>/etc/yum.repos.d/</t>
    </r>
    <r>
      <rPr>
        <sz val="11"/>
        <color rgb="FF000000"/>
        <rFont val="Calibri"/>
      </rPr>
      <t xml:space="preserve"> directory:</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</si>
  <si>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gpgcheck=1</t>
    </r>
  </si>
  <si>
    <t>1.2.1.3</t>
  </si>
  <si>
    <r>
      <rPr>
        <sz val="11"/>
        <rFont val="Calibri"/>
      </rPr>
      <t>Ensure TDNF gpgcheck is globally activated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</si>
  <si>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sed -i 's/^gpgcheck\s*=\s*.*/gpgcheck=1/' /etc/tdnf/tdnf.conf</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</si>
  <si>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found in the main section of the </t>
    </r>
    <r>
      <rPr>
        <b/>
        <sz val="11"/>
        <color rgb="FF000000"/>
        <rFont val="Calibri"/>
      </rPr>
      <t>/etc/tdnf/tdnf.conf</t>
    </r>
    <r>
      <rPr>
        <sz val="11"/>
        <color rgb="FF000000"/>
        <rFont val="Calibri"/>
      </rPr>
      <t xml:space="preserve"> and individual </t>
    </r>
    <r>
      <rPr>
        <b/>
        <sz val="11"/>
        <color rgb="FF000000"/>
        <rFont val="Calibri"/>
      </rPr>
      <t>/etc/yum.repos.d/*</t>
    </r>
    <r>
      <rPr>
        <sz val="11"/>
        <color rgb="FF000000"/>
        <rFont val="Calibri"/>
      </rPr>
      <t xml:space="preserve"> files, determines if an RPM package's signature is checked prior to its installation.</t>
    </r>
  </si>
  <si>
    <r>
      <rPr>
        <sz val="11"/>
        <color rgb="FF000000"/>
        <rFont val="Calibri"/>
      </rPr>
      <t xml:space="preserve">Global configuration. Run the following command and verify that </t>
    </r>
    <r>
      <rPr>
        <b/>
        <sz val="11"/>
        <color rgb="FF000000"/>
        <rFont val="Calibri"/>
      </rPr>
      <t>gpgcheck</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6096"/>
        <rFont val="Roboto Condensed"/>
      </rPr>
      <t># grep ^gpgcheck /etc/tdnf/tdnf.conf</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 Run the following command and verify that there are no instances of entries starting with </t>
    </r>
    <r>
      <rPr>
        <b/>
        <sz val="11"/>
        <color rgb="FF000000"/>
        <rFont val="Calibri"/>
      </rPr>
      <t>gpgcheck</t>
    </r>
    <r>
      <rPr>
        <sz val="11"/>
        <color rgb="FF000000"/>
        <rFont val="Calibri"/>
      </rPr>
      <t xml:space="preserve"> returned set to </t>
    </r>
    <r>
      <rPr>
        <b/>
        <sz val="11"/>
        <color rgb="FF000000"/>
        <rFont val="Calibri"/>
      </rPr>
      <t>0</t>
    </r>
    <r>
      <rPr>
        <sz val="11"/>
        <color rgb="FF000000"/>
        <rFont val="Calibri"/>
      </rPr>
      <t xml:space="preserve">. Nor should there be any invalid (non-boolean) values. When </t>
    </r>
    <r>
      <rPr>
        <b/>
        <sz val="11"/>
        <color rgb="FF000000"/>
        <rFont val="Calibri"/>
      </rPr>
      <t>dnf</t>
    </r>
    <r>
      <rPr>
        <sz val="11"/>
        <color rgb="FF000000"/>
        <rFont val="Calibri"/>
      </rPr>
      <t xml:space="preserve"> encounters such invalid entries they are ignored and the global configuration is applied.</t>
    </r>
    <r>
      <rPr>
        <sz val="11"/>
        <color rgb="FF000000"/>
        <rFont val="Calibri"/>
      </rPr>
      <t xml:space="preserve">
</t>
    </r>
    <r>
      <rPr>
        <sz val="11"/>
        <color rgb="FF006096"/>
        <rFont val="Roboto Condensed"/>
      </rPr>
      <t># grep -P "^gpgcheck\h*=\h*[^1\n\r]\b" /etc/yum.repos.d/*</t>
    </r>
    <r>
      <rPr>
        <sz val="11"/>
        <color rgb="FF006096"/>
        <rFont val="Roboto Condensed"/>
      </rPr>
      <t xml:space="preserve">
</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</si>
  <si>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</si>
  <si>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</si>
  <si>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</si>
  <si>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</si>
  <si>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Last metadata expiration check: 1:00:00 ago on Mon 1 Jan 2021 00:00:00 BST.</t>
    </r>
    <r>
      <rPr>
        <sz val="11"/>
        <color rgb="FF006096"/>
        <rFont val="Roboto Condensed"/>
      </rPr>
      <t xml:space="preserve">
</t>
    </r>
    <r>
      <rPr>
        <sz val="11"/>
        <color rgb="FF006096"/>
        <rFont val="Roboto Condensed"/>
      </rPr>
      <t>repo id        repo name                        status</t>
    </r>
    <r>
      <rPr>
        <sz val="11"/>
        <color rgb="FF006096"/>
        <rFont val="Roboto Condensed"/>
      </rPr>
      <t xml:space="preserve">
</t>
    </r>
    <r>
      <rPr>
        <sz val="11"/>
        <color rgb="FF006096"/>
        <rFont val="Roboto Condensed"/>
      </rPr>
      <t>*fedora        Fedora 28 - x86_64               57,327</t>
    </r>
    <r>
      <rPr>
        <sz val="11"/>
        <color rgb="FF006096"/>
        <rFont val="Roboto Condensed"/>
      </rPr>
      <t xml:space="preserve">
</t>
    </r>
    <r>
      <rPr>
        <sz val="11"/>
        <color rgb="FF006096"/>
        <rFont val="Roboto Condensed"/>
      </rPr>
      <t>*updates       Fedora 28 - x86_64 - Updates     22,133</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cat /etc/yum.repos.d/*.repo</t>
    </r>
    <r>
      <rPr>
        <sz val="11"/>
        <color rgb="FF006096"/>
        <rFont val="Roboto Condensed"/>
      </rPr>
      <t xml:space="preserve">
</t>
    </r>
  </si>
  <si>
    <t>Configure Additional Process Hardening</t>
  </si>
  <si>
    <t>1.3.1</t>
  </si>
  <si>
    <r>
      <rPr>
        <sz val="11"/>
        <rFont val="Calibri"/>
      </rPr>
      <t>Ensure address space layout randomization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</si>
  <si>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kernel.randomize_va_space = 2</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</si>
  <si>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</si>
  <si>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a_parlist=(kernel.randomize_va_space=2)</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</si>
  <si>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kernel.randomize_va_space = 2</t>
    </r>
  </si>
  <si>
    <t>1.3.2</t>
  </si>
  <si>
    <r>
      <rPr>
        <sz val="11"/>
        <rFont val="Calibri"/>
      </rPr>
      <t>Ensure ptrace_scope is restricted</t>
    </r>
  </si>
  <si>
    <r>
      <rPr>
        <sz val="11"/>
        <color rgb="FF000000"/>
        <rFont val="Calibri"/>
      </rPr>
      <t xml:space="preserve">Set the </t>
    </r>
    <r>
      <rPr>
        <b/>
        <sz val="11"/>
        <color rgb="FF000000"/>
        <rFont val="Calibri"/>
      </rPr>
      <t>kernel.yama.ptrace_scope</t>
    </r>
    <r>
      <rPr>
        <sz val="11"/>
        <color rgb="FF000000"/>
        <rFont val="Calibri"/>
      </rPr>
      <t xml:space="preserve">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 xml:space="preserve">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kernel.yama.ptrace_scope = 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kernel.yama.ptrace_scope = 3</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"kernel.yama.ptrace_scope = 1"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kernel.yama.ptrace_scope=1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a value of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is preferred, or required by local site policy, replace the </t>
    </r>
    <r>
      <rPr>
        <b/>
        <sz val="11"/>
        <color rgb="FF000000"/>
        <rFont val="Calibri"/>
      </rPr>
      <t>1</t>
    </r>
    <r>
      <rPr>
        <sz val="11"/>
        <color rgb="FF000000"/>
        <rFont val="Calibri"/>
      </rPr>
      <t xml:space="preserve"> with the desired value of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example above</t>
    </r>
    <r>
      <rPr>
        <sz val="11"/>
        <color rgb="FF000000"/>
        <rFont val="Calibri"/>
      </rPr>
      <t xml:space="preserve">
</t>
    </r>
    <r>
      <rPr>
        <sz val="11"/>
        <color rgb="FF000000"/>
        <rFont val="Calibri"/>
      </rPr>
      <t>- If this setting appears in a canonically later file, or later in the same file, the setting will be overwritten</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</si>
  <si>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</si>
  <si>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a_parlist=("kernel.yama.ptrace_scope=(1|2|3)")</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</si>
  <si>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kernel.yama.ptrace_scope = 0</t>
    </r>
  </si>
  <si>
    <t>1.3.3</t>
  </si>
  <si>
    <r>
      <rPr>
        <sz val="11"/>
        <rFont val="Calibri"/>
      </rPr>
      <t>Ensure core dump backtraces are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</si>
  <si>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"ProcessSizeMax=0"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"ProcessSizeMax=0"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</si>
  <si>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</si>
  <si>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a_parlist=("ProcessSizeMax=0")</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"\b$l_systemd_parameter_value\b" &lt;&lt;&lt; "$l_systemd_file_parameter_value"; then</t>
    </r>
    <r>
      <rPr>
        <sz val="11"/>
        <color rgb="FF006096"/>
        <rFont val="Roboto Condensed"/>
      </rPr>
      <t xml:space="preserve">
</t>
    </r>
    <r>
      <rPr>
        <sz val="11"/>
        <color rgb="FF006096"/>
        <rFont val="Roboto Condensed"/>
      </rPr>
      <t xml:space="preserve">               a_output+=(" - \"$l_systemd_parameter_name\" is correctly set to \"$l_systemd_file_parameter_value\""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\"$l_systemd_parameter_name\" is incorrectly set to \"$l_systemd_file_parameter_value\"" \</t>
    </r>
    <r>
      <rPr>
        <sz val="11"/>
        <color rgb="FF006096"/>
        <rFont val="Roboto Condensed"/>
      </rPr>
      <t xml:space="preserve">
</t>
    </r>
    <r>
      <rPr>
        <sz val="11"/>
        <color rgb="FF006096"/>
        <rFont val="Roboto Condensed"/>
      </rPr>
      <t xml:space="preserve">               "    in \"$(printf '%s' "${A_out[@]}")\" and should have a value matching: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\"$l_systemd_parameter_name\" is not set in an included file" \</t>
    </r>
    <r>
      <rPr>
        <sz val="11"/>
        <color rgb="FF006096"/>
        <rFont val="Roboto Condensed"/>
      </rPr>
      <t xml:space="preserve">
</t>
    </r>
    <r>
      <rPr>
        <sz val="11"/>
        <color rgb="FF006096"/>
        <rFont val="Roboto Condensed"/>
      </rPr>
      <t xml:space="preserve">         "   *** Note: \"$l_systemd_parameter_name\"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l_systemdanalyze="$(readlink -f /bin/systemd-analyze)"</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 l_systemd_parameter_value="${l_systemd_parameter_value// /}"</t>
    </r>
    <r>
      <rPr>
        <sz val="11"/>
        <color rgb="FF006096"/>
        <rFont val="Roboto Condensed"/>
      </rPr>
      <t xml:space="preserve">
</t>
    </r>
    <r>
      <rPr>
        <sz val="11"/>
        <color rgb="FF006096"/>
        <rFont val="Roboto Condensed"/>
      </rPr>
      <t xml:space="preserve">      l_value_out="${l_systemd_parameter_value//-/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</si>
  <si>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ProcessSizeMax=2G</t>
    </r>
  </si>
  <si>
    <t>1.3.4</t>
  </si>
  <si>
    <r>
      <rPr>
        <sz val="11"/>
        <rFont val="Calibri"/>
      </rPr>
      <t>Ensure core dump storage is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</si>
  <si>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"Storage=none"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"Storage=none"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</si>
  <si>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a_parlist=("Storage=none")</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"\b$l_systemd_parameter_value\b" &lt;&lt;&lt; "$l_systemd_file_parameter_value"; then</t>
    </r>
    <r>
      <rPr>
        <sz val="11"/>
        <color rgb="FF006096"/>
        <rFont val="Roboto Condensed"/>
      </rPr>
      <t xml:space="preserve">
</t>
    </r>
    <r>
      <rPr>
        <sz val="11"/>
        <color rgb="FF006096"/>
        <rFont val="Roboto Condensed"/>
      </rPr>
      <t xml:space="preserve">               a_output+=(" - \"$l_systemd_parameter_name\" is correctly set to \"$l_systemd_file_parameter_value\""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\"$l_systemd_parameter_name\" is incorrectly set to \"$l_systemd_file_parameter_value\"" \</t>
    </r>
    <r>
      <rPr>
        <sz val="11"/>
        <color rgb="FF006096"/>
        <rFont val="Roboto Condensed"/>
      </rPr>
      <t xml:space="preserve">
</t>
    </r>
    <r>
      <rPr>
        <sz val="11"/>
        <color rgb="FF006096"/>
        <rFont val="Roboto Condensed"/>
      </rPr>
      <t xml:space="preserve">               "    in \"$(printf '%s' "${A_out[@]}")\" and should have a value matching: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\"$l_systemd_parameter_name\" is not set in an included file" \</t>
    </r>
    <r>
      <rPr>
        <sz val="11"/>
        <color rgb="FF006096"/>
        <rFont val="Roboto Condensed"/>
      </rPr>
      <t xml:space="preserve">
</t>
    </r>
    <r>
      <rPr>
        <sz val="11"/>
        <color rgb="FF006096"/>
        <rFont val="Roboto Condensed"/>
      </rPr>
      <t xml:space="preserve">         "   *** Note: \"$l_systemd_parameter_name\"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l_systemdanalyze="$(readlink -f /bin/systemd-analyze)"</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 l_systemd_parameter_value="${l_systemd_parameter_value// /}"</t>
    </r>
    <r>
      <rPr>
        <sz val="11"/>
        <color rgb="FF006096"/>
        <rFont val="Roboto Condensed"/>
      </rPr>
      <t xml:space="preserve">
</t>
    </r>
    <r>
      <rPr>
        <sz val="11"/>
        <color rgb="FF006096"/>
        <rFont val="Roboto Condensed"/>
      </rPr>
      <t xml:space="preserve">      l_value_out="${l_systemd_parameter_value//-/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</si>
  <si>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Command Line Warning Banners</t>
  </si>
  <si>
    <t>1.4.1</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</si>
  <si>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</si>
  <si>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</si>
  <si>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</si>
  <si>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</si>
  <si>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1.4.2</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</si>
  <si>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</si>
  <si>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</si>
  <si>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</si>
  <si>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</si>
  <si>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1.4.3</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</si>
  <si>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</si>
  <si>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</si>
  <si>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</si>
  <si>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</si>
  <si>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1.4.4</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</si>
  <si>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</si>
  <si>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</si>
  <si>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</si>
  <si>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</si>
  <si>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</si>
  <si>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1.4.5</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</si>
  <si>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</si>
  <si>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</si>
  <si>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</si>
  <si>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</si>
  <si>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Time Synchronization</t>
  </si>
  <si>
    <t>2.1.1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</si>
  <si>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</si>
  <si>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tdnf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</si>
  <si>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</si>
  <si>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Run the following commands to verify that chrony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</si>
  <si>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2.1.2</t>
  </si>
  <si>
    <r>
      <rPr>
        <sz val="11"/>
        <rFont val="Calibri"/>
      </rPr>
      <t>Ensure chrony is configured</t>
    </r>
  </si>
  <si>
    <r>
      <rPr>
        <sz val="11"/>
        <color rgb="FF000000"/>
        <rFont val="Calibri"/>
      </rPr>
      <t xml:space="preserve">Add or edit server or pool lines to </t>
    </r>
    <r>
      <rPr>
        <b/>
        <sz val="11"/>
        <color rgb="FF000000"/>
        <rFont val="Calibri"/>
      </rPr>
      <t>/etc/chrony.conf</t>
    </r>
    <r>
      <rPr>
        <sz val="11"/>
        <color rgb="FF000000"/>
        <rFont val="Calibri"/>
      </rPr>
      <t xml:space="preserve"> as appropriate:</t>
    </r>
    <r>
      <rPr>
        <sz val="11"/>
        <color rgb="FF000000"/>
        <rFont val="Calibri"/>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 xml:space="preserve">Add or edit the </t>
    </r>
    <r>
      <rPr>
        <b/>
        <sz val="11"/>
        <color rgb="FF000000"/>
        <rFont val="Calibri"/>
      </rPr>
      <t>OPTIONS</t>
    </r>
    <r>
      <rPr>
        <sz val="11"/>
        <color rgb="FF000000"/>
        <rFont val="Calibri"/>
      </rPr>
      <t xml:space="preserve"> in </t>
    </r>
    <r>
      <rPr>
        <b/>
        <sz val="11"/>
        <color rgb="FF000000"/>
        <rFont val="Calibri"/>
      </rPr>
      <t>/etc/sysconfig/chronyd</t>
    </r>
    <r>
      <rPr>
        <sz val="11"/>
        <color rgb="FF000000"/>
        <rFont val="Calibri"/>
      </rPr>
      <t xml:space="preserve"> to include '</t>
    </r>
    <r>
      <rPr>
        <b/>
        <sz val="11"/>
        <color rgb="FF000000"/>
        <rFont val="Calibri"/>
      </rPr>
      <t>-u chrony</t>
    </r>
    <r>
      <rPr>
        <sz val="11"/>
        <color rgb="FF000000"/>
        <rFont val="Calibri"/>
      </rPr>
      <t>':</t>
    </r>
    <r>
      <rPr>
        <sz val="11"/>
        <color rgb="FF000000"/>
        <rFont val="Calibri"/>
      </rPr>
      <t xml:space="preserve">
</t>
    </r>
    <r>
      <rPr>
        <sz val="11"/>
        <color rgb="FF006096"/>
        <rFont val="Roboto Condensed"/>
      </rPr>
      <t>OPTIONS="-u chrony"</t>
    </r>
    <r>
      <rPr>
        <sz val="11"/>
        <color rgb="FF006096"/>
        <rFont val="Roboto Condensed"/>
      </rPr>
      <t xml:space="preserve">
</t>
    </r>
  </si>
  <si>
    <r>
      <rPr>
        <b/>
        <sz val="11"/>
        <color rgb="FF000000"/>
        <rFont val="Calibri"/>
      </rPr>
      <t>chrony</t>
    </r>
    <r>
      <rPr>
        <sz val="11"/>
        <color rgb="FF000000"/>
        <rFont val="Calibri"/>
      </rPr>
      <t xml:space="preserve"> is a daemon which implements the Network Time Protocol (NTP) and is designed to synchronize system clocks across a variety of systems and use a source that is highly accurate. More information on </t>
    </r>
    <r>
      <rPr>
        <b/>
        <sz val="11"/>
        <color rgb="FF000000"/>
        <rFont val="Calibri"/>
      </rPr>
      <t>chrony</t>
    </r>
    <r>
      <rPr>
        <sz val="11"/>
        <color rgb="FF000000"/>
        <rFont val="Calibri"/>
      </rPr>
      <t xml:space="preserve"> can be found at </t>
    </r>
    <r>
      <rPr>
        <sz val="11"/>
        <color rgb="FF0000FF"/>
        <rFont val="Calibri"/>
      </rPr>
      <t>http://chrony.tuxfamily.org/</t>
    </r>
    <r>
      <rPr>
        <sz val="11"/>
        <color rgb="FF000000"/>
        <rFont val="Calibri"/>
      </rPr>
      <t xml:space="preserve">. </t>
    </r>
    <r>
      <rPr>
        <b/>
        <sz val="11"/>
        <color rgb="FF000000"/>
        <rFont val="Calibri"/>
      </rPr>
      <t>chrony</t>
    </r>
    <r>
      <rPr>
        <sz val="11"/>
        <color rgb="FF000000"/>
        <rFont val="Calibri"/>
      </rPr>
      <t xml:space="preserve"> can be configured to be a client and/or a server.</t>
    </r>
  </si>
  <si>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-E "^(server|pool|refclock)" /etc/chrony.conf</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Multiple servers may be configured.</t>
    </r>
    <r>
      <rPr>
        <sz val="11"/>
        <color rgb="FF000000"/>
        <rFont val="Calibri"/>
      </rPr>
      <t xml:space="preserve">
</t>
    </r>
    <r>
      <rPr>
        <sz val="11"/>
        <color rgb="FF000000"/>
        <rFont val="Calibri"/>
      </rPr>
      <t xml:space="preserve">Run the following command and verify </t>
    </r>
    <r>
      <rPr>
        <b/>
        <sz val="11"/>
        <color rgb="FF000000"/>
        <rFont val="Calibri"/>
      </rPr>
      <t>OPTIONS</t>
    </r>
    <r>
      <rPr>
        <sz val="11"/>
        <color rgb="FF000000"/>
        <rFont val="Calibri"/>
      </rPr>
      <t xml:space="preserve"> includes '</t>
    </r>
    <r>
      <rPr>
        <b/>
        <sz val="11"/>
        <color rgb="FF000000"/>
        <rFont val="Calibri"/>
      </rPr>
      <t>-u chrony</t>
    </r>
    <r>
      <rPr>
        <sz val="11"/>
        <color rgb="FF000000"/>
        <rFont val="Calibri"/>
      </rPr>
      <t>':</t>
    </r>
    <r>
      <rPr>
        <sz val="11"/>
        <color rgb="FF000000"/>
        <rFont val="Calibri"/>
      </rPr>
      <t xml:space="preserve">
</t>
    </r>
    <r>
      <rPr>
        <sz val="11"/>
        <color rgb="FF006096"/>
        <rFont val="Roboto Condensed"/>
      </rPr>
      <t># grep ^OPTIONS /etc/sysconfig/chronyd</t>
    </r>
    <r>
      <rPr>
        <sz val="11"/>
        <color rgb="FF006096"/>
        <rFont val="Roboto Condensed"/>
      </rPr>
      <t xml:space="preserve">
</t>
    </r>
    <r>
      <rPr>
        <sz val="11"/>
        <color rgb="FF006096"/>
        <rFont val="Roboto Condensed"/>
      </rPr>
      <t>OPTIONS="-u chrony"</t>
    </r>
    <r>
      <rPr>
        <sz val="11"/>
        <color rgb="FF006096"/>
        <rFont val="Roboto Condensed"/>
      </rPr>
      <t xml:space="preserve">
</t>
    </r>
    <r>
      <rPr>
        <sz val="11"/>
        <color rgb="FF000000"/>
        <rFont val="Calibri"/>
      </rPr>
      <t xml:space="preserve">
</t>
    </r>
    <r>
      <rPr>
        <sz val="11"/>
        <color rgb="FF000000"/>
        <rFont val="Calibri"/>
      </rPr>
      <t>Additional options may be present.</t>
    </r>
  </si>
  <si>
    <t>Configure Special Purpose Services</t>
  </si>
  <si>
    <t>2.2.1</t>
  </si>
  <si>
    <r>
      <rPr>
        <sz val="11"/>
        <rFont val="Calibri"/>
      </rPr>
      <t>Ensure xinetd is not installed</t>
    </r>
  </si>
  <si>
    <r>
      <rPr>
        <sz val="11"/>
        <color rgb="FF000000"/>
        <rFont val="Calibri"/>
      </rPr>
      <t xml:space="preserve">Run the following command to remove </t>
    </r>
    <r>
      <rPr>
        <b/>
        <sz val="11"/>
        <color rgb="FF000000"/>
        <rFont val="Calibri"/>
      </rPr>
      <t>xinetd</t>
    </r>
    <r>
      <rPr>
        <sz val="11"/>
        <color rgb="FF000000"/>
        <rFont val="Calibri"/>
      </rPr>
      <t>:</t>
    </r>
    <r>
      <rPr>
        <sz val="11"/>
        <color rgb="FF000000"/>
        <rFont val="Calibri"/>
      </rPr>
      <t xml:space="preserve">
</t>
    </r>
    <r>
      <rPr>
        <sz val="11"/>
        <color rgb="FF006096"/>
        <rFont val="Roboto Condensed"/>
      </rPr>
      <t># tdnf remove xinetd</t>
    </r>
    <r>
      <rPr>
        <sz val="11"/>
        <color rgb="FF006096"/>
        <rFont val="Roboto Condensed"/>
      </rPr>
      <t xml:space="preserve">
</t>
    </r>
  </si>
  <si>
    <r>
      <rPr>
        <sz val="11"/>
        <color rgb="FF000000"/>
        <rFont val="Calibri"/>
      </rPr>
      <t xml:space="preserve">The eXtended InterNET Daemon ( </t>
    </r>
    <r>
      <rPr>
        <b/>
        <sz val="11"/>
        <color rgb="FF000000"/>
        <rFont val="Calibri"/>
      </rPr>
      <t>xinetd</t>
    </r>
    <r>
      <rPr>
        <sz val="11"/>
        <color rgb="FF000000"/>
        <rFont val="Calibri"/>
      </rPr>
      <t xml:space="preserve"> )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</si>
  <si>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Run the following command to verify </t>
    </r>
    <r>
      <rPr>
        <b/>
        <sz val="11"/>
        <color rgb="FF000000"/>
        <rFont val="Calibri"/>
      </rPr>
      <t>xinetd</t>
    </r>
    <r>
      <rPr>
        <sz val="11"/>
        <color rgb="FF000000"/>
        <rFont val="Calibri"/>
      </rPr>
      <t xml:space="preserv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</si>
  <si>
    <t>2.2.2</t>
  </si>
  <si>
    <r>
      <rPr>
        <sz val="11"/>
        <rFont val="Calibri"/>
      </rPr>
      <t>Ensure xorg-x11-server-common is not installed</t>
    </r>
  </si>
  <si>
    <r>
      <rPr>
        <sz val="11"/>
        <color rgb="FF000000"/>
        <rFont val="Calibri"/>
      </rPr>
      <t>Run the following command to remove the X Windows Server packages:</t>
    </r>
    <r>
      <rPr>
        <sz val="11"/>
        <color rgb="FF000000"/>
        <rFont val="Calibri"/>
      </rPr>
      <t xml:space="preserve">
</t>
    </r>
    <r>
      <rPr>
        <sz val="11"/>
        <color rgb="FF006096"/>
        <rFont val="Roboto Condensed"/>
      </rPr>
      <t># tdnf remove xorg-x11-server-common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</si>
  <si>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</si>
  <si>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</si>
  <si>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xorg-x11-server-common</t>
    </r>
    <r>
      <rPr>
        <sz val="11"/>
        <color rgb="FF006096"/>
        <rFont val="Roboto Condensed"/>
      </rPr>
      <t xml:space="preserve">
</t>
    </r>
    <r>
      <rPr>
        <sz val="11"/>
        <color rgb="FF006096"/>
        <rFont val="Roboto Condensed"/>
      </rPr>
      <t>package xorg-x11-server-common is not installed</t>
    </r>
    <r>
      <rPr>
        <sz val="11"/>
        <color rgb="FF006096"/>
        <rFont val="Roboto Condensed"/>
      </rPr>
      <t xml:space="preserve">
</t>
    </r>
  </si>
  <si>
    <t>2.2.3</t>
  </si>
  <si>
    <r>
      <rPr>
        <sz val="11"/>
        <rFont val="Calibri"/>
      </rPr>
      <t>Ensure avahi is not installed</t>
    </r>
  </si>
  <si>
    <r>
      <rPr>
        <sz val="11"/>
        <color rgb="FF000000"/>
        <rFont val="Calibri"/>
      </rPr>
      <t xml:space="preserve">Run the following commands to stop, and remove </t>
    </r>
    <r>
      <rPr>
        <b/>
        <sz val="11"/>
        <color rgb="FF000000"/>
        <rFont val="Calibri"/>
      </rPr>
      <t>avahi</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0000"/>
        <rFont val="Calibri"/>
      </rPr>
      <t xml:space="preserve">
</t>
    </r>
    <r>
      <rPr>
        <sz val="11"/>
        <color rgb="FF006096"/>
        <rFont val="Roboto Condensed"/>
      </rPr>
      <t># tdnf remove avahi</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</si>
  <si>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</si>
  <si>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Run the following command to verify </t>
    </r>
    <r>
      <rPr>
        <b/>
        <sz val="11"/>
        <color rgb="FF000000"/>
        <rFont val="Calibri"/>
      </rPr>
      <t>avahi</t>
    </r>
    <r>
      <rPr>
        <sz val="11"/>
        <color rgb="FF000000"/>
        <rFont val="Calibri"/>
      </rPr>
      <t xml:space="preserv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</si>
  <si>
    <t>2.2.4</t>
  </si>
  <si>
    <r>
      <rPr>
        <sz val="11"/>
        <rFont val="Calibri"/>
      </rPr>
      <t>Ensure a print server is not installed</t>
    </r>
  </si>
  <si>
    <r>
      <rPr>
        <sz val="11"/>
        <color rgb="FF000000"/>
        <rFont val="Calibri"/>
      </rPr>
      <t xml:space="preserve">Run the following command to remove </t>
    </r>
    <r>
      <rPr>
        <b/>
        <sz val="11"/>
        <color rgb="FF000000"/>
        <rFont val="Calibri"/>
      </rPr>
      <t>cups</t>
    </r>
    <r>
      <rPr>
        <sz val="11"/>
        <color rgb="FF000000"/>
        <rFont val="Calibri"/>
      </rPr>
      <t>:</t>
    </r>
    <r>
      <rPr>
        <sz val="11"/>
        <color rgb="FF000000"/>
        <rFont val="Calibri"/>
      </rPr>
      <t xml:space="preserve">
</t>
    </r>
    <r>
      <rPr>
        <sz val="11"/>
        <color rgb="FF006096"/>
        <rFont val="Roboto Condensed"/>
      </rPr>
      <t># tdnf remove cups</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</si>
  <si>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</si>
  <si>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Disabling CUPS will prevent printing from the system, a common task for workstation systems.</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</si>
  <si>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</si>
  <si>
    <t>2.2.5</t>
  </si>
  <si>
    <r>
      <rPr>
        <sz val="11"/>
        <rFont val="Calibri"/>
      </rPr>
      <t>Ensure a dhcp server is not installed</t>
    </r>
  </si>
  <si>
    <r>
      <rPr>
        <sz val="11"/>
        <color rgb="FF000000"/>
        <rFont val="Calibri"/>
      </rPr>
      <t xml:space="preserve">Run the following command to remove </t>
    </r>
    <r>
      <rPr>
        <b/>
        <sz val="11"/>
        <color rgb="FF000000"/>
        <rFont val="Calibri"/>
      </rPr>
      <t>dhcp</t>
    </r>
    <r>
      <rPr>
        <sz val="11"/>
        <color rgb="FF000000"/>
        <rFont val="Calibri"/>
      </rPr>
      <t>:</t>
    </r>
    <r>
      <rPr>
        <sz val="11"/>
        <color rgb="FF000000"/>
        <rFont val="Calibri"/>
      </rPr>
      <t xml:space="preserve">
</t>
    </r>
    <r>
      <rPr>
        <sz val="11"/>
        <color rgb="FF006096"/>
        <rFont val="Roboto Condensed"/>
      </rPr>
      <t># tdnf remove dhcp-server</t>
    </r>
    <r>
      <rPr>
        <sz val="11"/>
        <color rgb="FF006096"/>
        <rFont val="Roboto Condensed"/>
      </rPr>
      <t xml:space="preserve">
</t>
    </r>
  </si>
  <si>
    <r>
      <rPr>
        <sz val="11"/>
        <color rgb="FF000000"/>
        <rFont val="Calibri"/>
      </rPr>
      <t>The Dynamic Host Configuration Protocol (DHCP) is a service that allows machines to be dynamically assigned IP addresses.</t>
    </r>
  </si>
  <si>
    <r>
      <rPr>
        <sz val="11"/>
        <color rgb="FF000000"/>
        <rFont val="Calibri"/>
      </rPr>
      <t xml:space="preserve">Run the following command to verify </t>
    </r>
    <r>
      <rPr>
        <b/>
        <sz val="11"/>
        <color rgb="FF000000"/>
        <rFont val="Calibri"/>
      </rPr>
      <t>dhcp-server</t>
    </r>
    <r>
      <rPr>
        <sz val="11"/>
        <color rgb="FF000000"/>
        <rFont val="Calibri"/>
      </rPr>
      <t xml:space="preserve"> is not installed:</t>
    </r>
    <r>
      <rPr>
        <sz val="11"/>
        <color rgb="FF000000"/>
        <rFont val="Calibri"/>
      </rPr>
      <t xml:space="preserve">
</t>
    </r>
    <r>
      <rPr>
        <sz val="11"/>
        <color rgb="FF006096"/>
        <rFont val="Roboto Condensed"/>
      </rPr>
      <t># rpm -q dhcp-server</t>
    </r>
    <r>
      <rPr>
        <sz val="11"/>
        <color rgb="FF006096"/>
        <rFont val="Roboto Condensed"/>
      </rPr>
      <t xml:space="preserve">
</t>
    </r>
    <r>
      <rPr>
        <sz val="11"/>
        <color rgb="FF006096"/>
        <rFont val="Roboto Condensed"/>
      </rPr>
      <t>package dhcp-server is not installed</t>
    </r>
    <r>
      <rPr>
        <sz val="11"/>
        <color rgb="FF006096"/>
        <rFont val="Roboto Condensed"/>
      </rPr>
      <t xml:space="preserve">
</t>
    </r>
  </si>
  <si>
    <t>2.2.6</t>
  </si>
  <si>
    <r>
      <rPr>
        <sz val="11"/>
        <rFont val="Calibri"/>
      </rPr>
      <t>Ensure a dns server is not installed</t>
    </r>
  </si>
  <si>
    <r>
      <rPr>
        <sz val="11"/>
        <color rgb="FF000000"/>
        <rFont val="Calibri"/>
      </rPr>
      <t xml:space="preserve">Run the following command to remove </t>
    </r>
    <r>
      <rPr>
        <b/>
        <sz val="11"/>
        <color rgb="FF000000"/>
        <rFont val="Calibri"/>
      </rPr>
      <t>bind</t>
    </r>
    <r>
      <rPr>
        <sz val="11"/>
        <color rgb="FF000000"/>
        <rFont val="Calibri"/>
      </rPr>
      <t>:</t>
    </r>
    <r>
      <rPr>
        <sz val="11"/>
        <color rgb="FF000000"/>
        <rFont val="Calibri"/>
      </rPr>
      <t xml:space="preserve">
</t>
    </r>
    <r>
      <rPr>
        <sz val="11"/>
        <color rgb="FF006096"/>
        <rFont val="Roboto Condensed"/>
      </rPr>
      <t># tdnf remove bind</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</si>
  <si>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</si>
  <si>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</si>
  <si>
    <t>2.2.7</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</si>
  <si>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</si>
  <si>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tdnf remove ftp</t>
    </r>
    <r>
      <rPr>
        <sz val="11"/>
        <color rgb="FF006096"/>
        <rFont val="Roboto Condensed"/>
      </rPr>
      <t xml:space="preserve">
</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</si>
  <si>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</si>
  <si>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</si>
  <si>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2.2.8</t>
  </si>
  <si>
    <r>
      <rPr>
        <sz val="11"/>
        <rFont val="Calibri"/>
      </rPr>
      <t>Ensure an ftp server is not installed</t>
    </r>
  </si>
  <si>
    <r>
      <rPr>
        <sz val="11"/>
        <color rgb="FF000000"/>
        <rFont val="Calibri"/>
      </rPr>
      <t xml:space="preserve">Run the following command to remove </t>
    </r>
    <r>
      <rPr>
        <b/>
        <sz val="11"/>
        <color rgb="FF000000"/>
        <rFont val="Calibri"/>
      </rPr>
      <t>vsftpd</t>
    </r>
    <r>
      <rPr>
        <sz val="11"/>
        <color rgb="FF000000"/>
        <rFont val="Calibri"/>
      </rPr>
      <t>:</t>
    </r>
    <r>
      <rPr>
        <sz val="11"/>
        <color rgb="FF000000"/>
        <rFont val="Calibri"/>
      </rPr>
      <t xml:space="preserve">
</t>
    </r>
    <r>
      <rPr>
        <sz val="11"/>
        <color rgb="FF006096"/>
        <rFont val="Roboto Condensed"/>
      </rPr>
      <t># tdnf remove vsftpd</t>
    </r>
    <r>
      <rPr>
        <sz val="11"/>
        <color rgb="FF006096"/>
        <rFont val="Roboto Condensed"/>
      </rPr>
      <t xml:space="preserve">
</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</si>
  <si>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</si>
  <si>
    <t>2.2.9</t>
  </si>
  <si>
    <r>
      <rPr>
        <sz val="11"/>
        <rFont val="Calibri"/>
      </rPr>
      <t>Ensure a tftp server is not installed</t>
    </r>
  </si>
  <si>
    <r>
      <rPr>
        <sz val="11"/>
        <color rgb="FF000000"/>
        <rFont val="Calibri"/>
      </rPr>
      <t xml:space="preserve">Run the following command to remove </t>
    </r>
    <r>
      <rPr>
        <b/>
        <sz val="11"/>
        <color rgb="FF000000"/>
        <rFont val="Calibri"/>
      </rPr>
      <t>tftp-server</t>
    </r>
    <r>
      <rPr>
        <sz val="11"/>
        <color rgb="FF000000"/>
        <rFont val="Calibri"/>
      </rPr>
      <t>:</t>
    </r>
    <r>
      <rPr>
        <sz val="11"/>
        <color rgb="FF000000"/>
        <rFont val="Calibri"/>
      </rPr>
      <t xml:space="preserve">
</t>
    </r>
    <r>
      <rPr>
        <sz val="11"/>
        <color rgb="FF006096"/>
        <rFont val="Roboto Condensed"/>
      </rPr>
      <t># tdnf remove tftp-server</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</si>
  <si>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</si>
  <si>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</si>
  <si>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</si>
  <si>
    <t>2.2.10</t>
  </si>
  <si>
    <r>
      <rPr>
        <sz val="11"/>
        <rFont val="Calibri"/>
      </rPr>
      <t>Ensure a web server is not installed</t>
    </r>
  </si>
  <si>
    <r>
      <rPr>
        <sz val="11"/>
        <color rgb="FF000000"/>
        <rFont val="Calibri"/>
      </rPr>
      <t xml:space="preserve">Run the following command to remove </t>
    </r>
    <r>
      <rPr>
        <b/>
        <sz val="11"/>
        <color rgb="FF000000"/>
        <rFont val="Calibri"/>
      </rPr>
      <t>httpd</t>
    </r>
    <r>
      <rPr>
        <sz val="11"/>
        <color rgb="FF000000"/>
        <rFont val="Calibri"/>
      </rPr>
      <t xml:space="preserve"> and </t>
    </r>
    <r>
      <rPr>
        <b/>
        <sz val="11"/>
        <color rgb="FF000000"/>
        <rFont val="Calibri"/>
      </rPr>
      <t>nginx</t>
    </r>
    <r>
      <rPr>
        <sz val="11"/>
        <color rgb="FF000000"/>
        <rFont val="Calibri"/>
      </rPr>
      <t>:</t>
    </r>
    <r>
      <rPr>
        <sz val="11"/>
        <color rgb="FF000000"/>
        <rFont val="Calibri"/>
      </rPr>
      <t xml:space="preserve">
</t>
    </r>
    <r>
      <rPr>
        <sz val="11"/>
        <color rgb="FF006096"/>
        <rFont val="Roboto Condensed"/>
      </rPr>
      <t># tdnf remove httpd nginx</t>
    </r>
    <r>
      <rPr>
        <sz val="11"/>
        <color rgb="FF006096"/>
        <rFont val="Roboto Condensed"/>
      </rPr>
      <t xml:space="preserve">
</t>
    </r>
  </si>
  <si>
    <r>
      <rPr>
        <sz val="11"/>
        <color rgb="FF000000"/>
        <rFont val="Calibri"/>
      </rPr>
      <t>Web servers provide the ability to host web site content.</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</si>
  <si>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</si>
  <si>
    <t>2.2.11</t>
  </si>
  <si>
    <r>
      <rPr>
        <sz val="11"/>
        <rFont val="Calibri"/>
      </rPr>
      <t>Ensure IMAP and POP3 server is not installed</t>
    </r>
  </si>
  <si>
    <r>
      <rPr>
        <sz val="11"/>
        <color rgb="FF000000"/>
        <rFont val="Calibri"/>
      </rPr>
      <t xml:space="preserve">Run the following command to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t>
    </r>
    <r>
      <rPr>
        <sz val="11"/>
        <color rgb="FF000000"/>
        <rFont val="Calibri"/>
      </rPr>
      <t xml:space="preserve">
</t>
    </r>
    <r>
      <rPr>
        <sz val="11"/>
        <color rgb="FF006096"/>
        <rFont val="Roboto Condensed"/>
      </rPr>
      <t># tdnf remove dovecot cyrus-imapd</t>
    </r>
    <r>
      <rPr>
        <sz val="11"/>
        <color rgb="FF006096"/>
        <rFont val="Roboto Condensed"/>
      </rPr>
      <t xml:space="preserve">
</t>
    </r>
  </si>
  <si>
    <r>
      <rPr>
        <b/>
        <sz val="11"/>
        <color rgb="FF000000"/>
        <rFont val="Calibri"/>
      </rPr>
      <t>dovecot</t>
    </r>
    <r>
      <rPr>
        <sz val="11"/>
        <color rgb="FF000000"/>
        <rFont val="Calibri"/>
      </rPr>
      <t xml:space="preserve"> is an open source IMAP and POP3 server for Linux based systems.</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</si>
  <si>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</si>
  <si>
    <t>2.2.12</t>
  </si>
  <si>
    <r>
      <rPr>
        <sz val="11"/>
        <rFont val="Calibri"/>
      </rPr>
      <t>Ensure Samba is not installed</t>
    </r>
  </si>
  <si>
    <r>
      <rPr>
        <sz val="11"/>
        <color rgb="FF000000"/>
        <rFont val="Calibri"/>
      </rPr>
      <t xml:space="preserve">Run the following command to remove </t>
    </r>
    <r>
      <rPr>
        <b/>
        <sz val="11"/>
        <color rgb="FF000000"/>
        <rFont val="Calibri"/>
      </rPr>
      <t>samba</t>
    </r>
    <r>
      <rPr>
        <sz val="11"/>
        <color rgb="FF000000"/>
        <rFont val="Calibri"/>
      </rPr>
      <t>:</t>
    </r>
    <r>
      <rPr>
        <sz val="11"/>
        <color rgb="FF000000"/>
        <rFont val="Calibri"/>
      </rPr>
      <t xml:space="preserve">
</t>
    </r>
    <r>
      <rPr>
        <sz val="11"/>
        <color rgb="FF006096"/>
        <rFont val="Roboto Condensed"/>
      </rPr>
      <t># tdnf remove samba</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</si>
  <si>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</si>
  <si>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Run the following command to verify </t>
    </r>
    <r>
      <rPr>
        <b/>
        <sz val="11"/>
        <color rgb="FF000000"/>
        <rFont val="Calibri"/>
      </rPr>
      <t>samba</t>
    </r>
    <r>
      <rPr>
        <sz val="11"/>
        <color rgb="FF000000"/>
        <rFont val="Calibri"/>
      </rPr>
      <t xml:space="preserv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</si>
  <si>
    <t>2.2.13</t>
  </si>
  <si>
    <r>
      <rPr>
        <sz val="11"/>
        <rFont val="Calibri"/>
      </rPr>
      <t>Ensure HTTP Proxy Server is not installed</t>
    </r>
  </si>
  <si>
    <r>
      <rPr>
        <sz val="11"/>
        <color rgb="FF000000"/>
        <rFont val="Calibri"/>
      </rPr>
      <t xml:space="preserve">Run the following command to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tdnf remove squid</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</si>
  <si>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</si>
  <si>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Run the following command to verify </t>
    </r>
    <r>
      <rPr>
        <b/>
        <sz val="11"/>
        <color rgb="FF000000"/>
        <rFont val="Calibri"/>
      </rPr>
      <t>squid</t>
    </r>
    <r>
      <rPr>
        <sz val="11"/>
        <color rgb="FF000000"/>
        <rFont val="Calibri"/>
      </rPr>
      <t xml:space="preserv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</si>
  <si>
    <t>2.2.14</t>
  </si>
  <si>
    <r>
      <rPr>
        <sz val="11"/>
        <rFont val="Calibri"/>
      </rPr>
      <t>Ensure net-snmp is not installed or the snmpd service is not enabled</t>
    </r>
  </si>
  <si>
    <r>
      <rPr>
        <sz val="11"/>
        <color rgb="FF000000"/>
        <rFont val="Calibri"/>
      </rPr>
      <t xml:space="preserve">Run the following command to remove </t>
    </r>
    <r>
      <rPr>
        <b/>
        <sz val="11"/>
        <color rgb="FF000000"/>
        <rFont val="Calibri"/>
      </rPr>
      <t>net-snmpd</t>
    </r>
    <r>
      <rPr>
        <sz val="11"/>
        <color rgb="FF000000"/>
        <rFont val="Calibri"/>
      </rPr>
      <t>:</t>
    </r>
    <r>
      <rPr>
        <sz val="11"/>
        <color rgb="FF000000"/>
        <rFont val="Calibri"/>
      </rPr>
      <t xml:space="preserve">
</t>
    </r>
    <r>
      <rPr>
        <sz val="11"/>
        <color rgb="FF006096"/>
        <rFont val="Roboto Condensed"/>
      </rPr>
      <t># tdnf remove net-snmp</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commands to stop and mask the </t>
    </r>
    <r>
      <rPr>
        <b/>
        <sz val="11"/>
        <color rgb="FF000000"/>
        <rFont val="Calibri"/>
      </rPr>
      <t>snmpd</t>
    </r>
    <r>
      <rPr>
        <sz val="11"/>
        <color rgb="FF000000"/>
        <rFont val="Calibri"/>
      </rPr>
      <t xml:space="preserve"> service:</t>
    </r>
    <r>
      <rPr>
        <sz val="11"/>
        <color rgb="FF000000"/>
        <rFont val="Calibri"/>
      </rPr>
      <t xml:space="preserve">
</t>
    </r>
    <r>
      <rPr>
        <sz val="11"/>
        <color rgb="FF006096"/>
        <rFont val="Roboto Condensed"/>
      </rPr>
      <t># systemctl stop snmpd</t>
    </r>
    <r>
      <rPr>
        <sz val="11"/>
        <color rgb="FF006096"/>
        <rFont val="Roboto Condensed"/>
      </rPr>
      <t xml:space="preserve">
</t>
    </r>
    <r>
      <rPr>
        <sz val="11"/>
        <color rgb="FF006096"/>
        <rFont val="Roboto Condensed"/>
      </rPr>
      <t># systemctl mask snmpd</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</si>
  <si>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</si>
  <si>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There are packages that are dependent on the net-snmp package. If the net-snmp package is removed, these packages will be removed as well.</t>
    </r>
    <r>
      <rPr>
        <sz val="11"/>
        <color rgb="FF000000"/>
        <rFont val="Calibri"/>
      </rPr>
      <t xml:space="preserve">
</t>
    </r>
    <r>
      <rPr>
        <sz val="11"/>
        <color rgb="FF000000"/>
        <rFont val="Calibri"/>
      </rPr>
      <t>Before removing the net-snmp package, review any dependent packages to determine if they are required on the system. If a dependent package is required, mask the snmpd service and leave the net-snmp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</si>
  <si>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 to verify the </t>
    </r>
    <r>
      <rPr>
        <b/>
        <sz val="11"/>
        <color rgb="FF000000"/>
        <rFont val="Calibri"/>
      </rPr>
      <t>snmpd</t>
    </r>
    <r>
      <rPr>
        <sz val="11"/>
        <color rgb="FF000000"/>
        <rFont val="Calibri"/>
      </rPr>
      <t xml:space="preserve"> service is not enabled:</t>
    </r>
    <r>
      <rPr>
        <sz val="11"/>
        <color rgb="FF000000"/>
        <rFont val="Calibri"/>
      </rPr>
      <t xml:space="preserve">
</t>
    </r>
    <r>
      <rPr>
        <sz val="11"/>
        <color rgb="FF006096"/>
        <rFont val="Roboto Condensed"/>
      </rPr>
      <t># systemctl is-enabled snmpd</t>
    </r>
    <r>
      <rPr>
        <sz val="11"/>
        <color rgb="FF006096"/>
        <rFont val="Roboto Condensed"/>
      </rPr>
      <t xml:space="preserve">
</t>
    </r>
    <r>
      <rPr>
        <sz val="11"/>
        <color rgb="FF006096"/>
        <rFont val="Roboto Condensed"/>
      </rPr>
      <t>masked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enabled</t>
    </r>
    <r>
      <rPr>
        <sz val="11"/>
        <color rgb="FF000000"/>
        <rFont val="Calibri"/>
      </rPr>
      <t>.</t>
    </r>
  </si>
  <si>
    <t>2.2.15</t>
  </si>
  <si>
    <r>
      <rPr>
        <sz val="11"/>
        <rFont val="Calibri"/>
      </rPr>
      <t>Ensure NIS server is not installed</t>
    </r>
  </si>
  <si>
    <r>
      <rPr>
        <sz val="11"/>
        <color rgb="FF000000"/>
        <rFont val="Calibri"/>
      </rPr>
      <t xml:space="preserve">Run the following command to remove </t>
    </r>
    <r>
      <rPr>
        <b/>
        <sz val="11"/>
        <color rgb="FF000000"/>
        <rFont val="Calibri"/>
      </rPr>
      <t>ypserv</t>
    </r>
    <r>
      <rPr>
        <sz val="11"/>
        <color rgb="FF000000"/>
        <rFont val="Calibri"/>
      </rPr>
      <t>:</t>
    </r>
    <r>
      <rPr>
        <sz val="11"/>
        <color rgb="FF000000"/>
        <rFont val="Calibri"/>
      </rPr>
      <t xml:space="preserve">
</t>
    </r>
    <r>
      <rPr>
        <sz val="11"/>
        <color rgb="FF006096"/>
        <rFont val="Roboto Condensed"/>
      </rPr>
      <t># tdnf remove ypserv</t>
    </r>
    <r>
      <rPr>
        <sz val="11"/>
        <color rgb="FF006096"/>
        <rFont val="Roboto Condensed"/>
      </rPr>
      <t xml:space="preserve">
</t>
    </r>
  </si>
  <si>
    <r>
      <rPr>
        <sz val="11"/>
        <color rgb="FF000000"/>
        <rFont val="Calibri"/>
      </rPr>
      <t xml:space="preserve">The </t>
    </r>
    <r>
      <rPr>
        <b/>
        <sz val="11"/>
        <color rgb="FF000000"/>
        <rFont val="Calibri"/>
      </rPr>
      <t>ypserv</t>
    </r>
    <r>
      <rPr>
        <sz val="11"/>
        <color rgb="FF000000"/>
        <rFont val="Calibri"/>
      </rPr>
      <t xml:space="preserve"> package provides the Network Information Service (NIS).  This service, formally known as Yellow Pages, is a client-server directory service protocol for distributing system configuration files. The NIS server is a collection of programs that allow for the distribution of configuration files.</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</si>
  <si>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</si>
  <si>
    <t>2.2.16</t>
  </si>
  <si>
    <r>
      <rPr>
        <sz val="11"/>
        <rFont val="Calibri"/>
      </rPr>
      <t>Ensure telnet-server is not installed</t>
    </r>
  </si>
  <si>
    <r>
      <rPr>
        <sz val="11"/>
        <color rgb="FF000000"/>
        <rFont val="Calibri"/>
      </rPr>
      <t>Run the following command to remove the telnet-server package:</t>
    </r>
    <r>
      <rPr>
        <sz val="11"/>
        <color rgb="FF000000"/>
        <rFont val="Calibri"/>
      </rPr>
      <t xml:space="preserve">
</t>
    </r>
    <r>
      <rPr>
        <sz val="11"/>
        <color rgb="FF006096"/>
        <rFont val="Roboto Condensed"/>
      </rPr>
      <t># tdnf remove telnet-server</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</si>
  <si>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</si>
  <si>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</si>
  <si>
    <t>2.2.17</t>
  </si>
  <si>
    <r>
      <rPr>
        <sz val="11"/>
        <rFont val="Calibri"/>
      </rPr>
      <t>Ensure mail transfer agent is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</si>
  <si>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</si>
  <si>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</si>
  <si>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command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ss -lntu | grep -P ':25\b' | grep -Pv '\h+(127\.0\.0\.1|\[?::1\]?):25\b'</t>
    </r>
    <r>
      <rPr>
        <sz val="11"/>
        <color rgb="FF006096"/>
        <rFont val="Roboto Condensed"/>
      </rPr>
      <t xml:space="preserve">
</t>
    </r>
  </si>
  <si>
    <t>2.2.18</t>
  </si>
  <si>
    <r>
      <rPr>
        <sz val="11"/>
        <rFont val="Calibri"/>
      </rPr>
      <t>Ensure nfs-utils is not installed or the nfs-server service is masked</t>
    </r>
  </si>
  <si>
    <r>
      <rPr>
        <sz val="11"/>
        <color rgb="FF000000"/>
        <rFont val="Calibri"/>
      </rPr>
      <t xml:space="preserve">Run the following command to remove </t>
    </r>
    <r>
      <rPr>
        <b/>
        <sz val="11"/>
        <color rgb="FF000000"/>
        <rFont val="Calibri"/>
      </rPr>
      <t>nfs-utils</t>
    </r>
    <r>
      <rPr>
        <sz val="11"/>
        <color rgb="FF000000"/>
        <rFont val="Calibri"/>
      </rPr>
      <t>:</t>
    </r>
    <r>
      <rPr>
        <sz val="11"/>
        <color rgb="FF000000"/>
        <rFont val="Calibri"/>
      </rPr>
      <t xml:space="preserve">
</t>
    </r>
    <r>
      <rPr>
        <sz val="11"/>
        <color rgb="FF006096"/>
        <rFont val="Roboto Condensed"/>
      </rPr>
      <t># tdnf remove nfs-utils</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If the nfs-package is required as a dependency, run the following command to stop and mask the </t>
    </r>
    <r>
      <rPr>
        <b/>
        <sz val="11"/>
        <color rgb="FF000000"/>
        <rFont val="Calibri"/>
      </rPr>
      <t>nfs-server</t>
    </r>
    <r>
      <rPr>
        <sz val="11"/>
        <color rgb="FF000000"/>
        <rFont val="Calibri"/>
      </rPr>
      <t xml:space="preserve"> service:</t>
    </r>
    <r>
      <rPr>
        <sz val="11"/>
        <color rgb="FF000000"/>
        <rFont val="Calibri"/>
      </rPr>
      <t xml:space="preserve">
</t>
    </r>
    <r>
      <rPr>
        <sz val="11"/>
        <color rgb="FF006096"/>
        <rFont val="Roboto Condensed"/>
      </rPr>
      <t># systemctl --now mask nfs-server</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</si>
  <si>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</si>
  <si>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nfs-package</t>
    </r>
    <r>
      <rPr>
        <sz val="11"/>
        <color rgb="FF000000"/>
        <rFont val="Calibri"/>
      </rPr>
      <t xml:space="preserve"> is required as a dependency, the </t>
    </r>
    <r>
      <rPr>
        <b/>
        <sz val="11"/>
        <color rgb="FF000000"/>
        <rFont val="Calibri"/>
      </rPr>
      <t>nfs-server</t>
    </r>
    <r>
      <rPr>
        <sz val="11"/>
        <color rgb="FF000000"/>
        <rFont val="Calibri"/>
      </rPr>
      <t xml:space="preserve"> should be disabled and masked to reduce the attack surface of the system.</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</si>
  <si>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If the nfs-package is required as a dependency, run the following command to verify that the </t>
    </r>
    <r>
      <rPr>
        <b/>
        <sz val="11"/>
        <color rgb="FF000000"/>
        <rFont val="Calibri"/>
      </rPr>
      <t>nfs-server</t>
    </r>
    <r>
      <rPr>
        <sz val="11"/>
        <color rgb="FF000000"/>
        <rFont val="Calibri"/>
      </rPr>
      <t xml:space="preserve"> service is masked:</t>
    </r>
    <r>
      <rPr>
        <sz val="11"/>
        <color rgb="FF000000"/>
        <rFont val="Calibri"/>
      </rPr>
      <t xml:space="preserve">
</t>
    </r>
    <r>
      <rPr>
        <sz val="11"/>
        <color rgb="FF006096"/>
        <rFont val="Roboto Condensed"/>
      </rPr>
      <t># systemctl is-enabled nfs-server</t>
    </r>
    <r>
      <rPr>
        <sz val="11"/>
        <color rgb="FF006096"/>
        <rFont val="Roboto Condensed"/>
      </rPr>
      <t xml:space="preserve">
</t>
    </r>
    <r>
      <rPr>
        <sz val="11"/>
        <color rgb="FF006096"/>
        <rFont val="Roboto Condensed"/>
      </rPr>
      <t>masked</t>
    </r>
    <r>
      <rPr>
        <sz val="11"/>
        <color rgb="FF006096"/>
        <rFont val="Roboto Condensed"/>
      </rPr>
      <t xml:space="preserve">
</t>
    </r>
  </si>
  <si>
    <t>2.2.19</t>
  </si>
  <si>
    <r>
      <rPr>
        <sz val="11"/>
        <rFont val="Calibri"/>
      </rPr>
      <t>Ensure rsync-daemon is not installed or the rsyncd service is masked</t>
    </r>
  </si>
  <si>
    <r>
      <rPr>
        <sz val="11"/>
        <color rgb="FF000000"/>
        <rFont val="Calibri"/>
      </rPr>
      <t xml:space="preserve">Run the following command to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tdnf remove rsync-daemon</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 to mask the </t>
    </r>
    <r>
      <rPr>
        <b/>
        <sz val="11"/>
        <color rgb="FF000000"/>
        <rFont val="Calibri"/>
      </rPr>
      <t>rsyncd</t>
    </r>
    <r>
      <rPr>
        <sz val="11"/>
        <color rgb="FF000000"/>
        <rFont val="Calibri"/>
      </rPr>
      <t xml:space="preserve"> service:</t>
    </r>
    <r>
      <rPr>
        <sz val="11"/>
        <color rgb="FF000000"/>
        <rFont val="Calibri"/>
      </rPr>
      <t xml:space="preserve">
</t>
    </r>
    <r>
      <rPr>
        <sz val="11"/>
        <color rgb="FF006096"/>
        <rFont val="Roboto Condensed"/>
      </rPr>
      <t># systemctl --now mask rsyncd</t>
    </r>
    <r>
      <rPr>
        <sz val="11"/>
        <color rgb="FF006096"/>
        <rFont val="Roboto Condensed"/>
      </rPr>
      <t xml:space="preserve">
</t>
    </r>
  </si>
  <si>
    <r>
      <rPr>
        <sz val="11"/>
        <color rgb="FF000000"/>
        <rFont val="Calibri"/>
      </rPr>
      <t xml:space="preserve">The </t>
    </r>
    <r>
      <rPr>
        <b/>
        <sz val="11"/>
        <color rgb="FF000000"/>
        <rFont val="Calibri"/>
      </rPr>
      <t>rsyncd</t>
    </r>
    <r>
      <rPr>
        <sz val="11"/>
        <color rgb="FF000000"/>
        <rFont val="Calibri"/>
      </rPr>
      <t xml:space="preserve"> service can be used to synchronize files between systems over network links.</t>
    </r>
  </si>
  <si>
    <r>
      <rPr>
        <sz val="11"/>
        <color rgb="FF000000"/>
        <rFont val="Calibri"/>
      </rPr>
      <t>There are packages that are dependent on the rsync package.  If the rsync package is removed, these packages will be removed as well.</t>
    </r>
    <r>
      <rPr>
        <sz val="11"/>
        <color rgb="FF000000"/>
        <rFont val="Calibri"/>
      </rPr>
      <t xml:space="preserve">
</t>
    </r>
    <r>
      <rPr>
        <sz val="11"/>
        <color rgb="FF000000"/>
        <rFont val="Calibri"/>
      </rPr>
      <t>Before removing the rsync package, review any dependent packages to determine if they are required on the system.  If a dependent package is required, mask the rsyncd service and leave the rsync package installed.</t>
    </r>
  </si>
  <si>
    <r>
      <rPr>
        <sz val="11"/>
        <color rgb="FF000000"/>
        <rFont val="Calibri"/>
      </rPr>
      <t xml:space="preserve">Run the following command to verify that </t>
    </r>
    <r>
      <rPr>
        <b/>
        <sz val="11"/>
        <color rgb="FF000000"/>
        <rFont val="Calibri"/>
      </rPr>
      <t>rsync</t>
    </r>
    <r>
      <rPr>
        <sz val="11"/>
        <color rgb="FF000000"/>
        <rFont val="Calibri"/>
      </rPr>
      <t xml:space="preserv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 is not installed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 to verify the </t>
    </r>
    <r>
      <rPr>
        <b/>
        <sz val="11"/>
        <color rgb="FF000000"/>
        <rFont val="Calibri"/>
      </rPr>
      <t>rsyncd</t>
    </r>
    <r>
      <rPr>
        <sz val="11"/>
        <color rgb="FF000000"/>
        <rFont val="Calibri"/>
      </rPr>
      <t xml:space="preserve"> service is masked:</t>
    </r>
    <r>
      <rPr>
        <sz val="11"/>
        <color rgb="FF000000"/>
        <rFont val="Calibri"/>
      </rPr>
      <t xml:space="preserve">
</t>
    </r>
    <r>
      <rPr>
        <sz val="11"/>
        <color rgb="FF006096"/>
        <rFont val="Roboto Condensed"/>
      </rPr>
      <t># systemctl is-enabled rsyncd</t>
    </r>
    <r>
      <rPr>
        <sz val="11"/>
        <color rgb="FF006096"/>
        <rFont val="Roboto Condensed"/>
      </rPr>
      <t xml:space="preserve">
</t>
    </r>
    <r>
      <rPr>
        <sz val="11"/>
        <color rgb="FF006096"/>
        <rFont val="Roboto Condensed"/>
      </rPr>
      <t>masked</t>
    </r>
    <r>
      <rPr>
        <sz val="11"/>
        <color rgb="FF006096"/>
        <rFont val="Roboto Condensed"/>
      </rPr>
      <t xml:space="preserve">
</t>
    </r>
  </si>
  <si>
    <t>Service Clients</t>
  </si>
  <si>
    <t>2.3.1</t>
  </si>
  <si>
    <r>
      <rPr>
        <sz val="11"/>
        <rFont val="Calibri"/>
      </rPr>
      <t>Ensure NIS Client is not installed</t>
    </r>
  </si>
  <si>
    <r>
      <rPr>
        <sz val="11"/>
        <color rgb="FF000000"/>
        <rFont val="Calibri"/>
      </rPr>
      <t xml:space="preserve">Run the following command to remove the </t>
    </r>
    <r>
      <rPr>
        <b/>
        <sz val="11"/>
        <color rgb="FF000000"/>
        <rFont val="Calibri"/>
      </rPr>
      <t>ypbind</t>
    </r>
    <r>
      <rPr>
        <sz val="11"/>
        <color rgb="FF000000"/>
        <rFont val="Calibri"/>
      </rPr>
      <t xml:space="preserve"> package:</t>
    </r>
    <r>
      <rPr>
        <sz val="11"/>
        <color rgb="FF000000"/>
        <rFont val="Calibri"/>
      </rPr>
      <t xml:space="preserve">
</t>
    </r>
    <r>
      <rPr>
        <sz val="11"/>
        <color rgb="FF006096"/>
        <rFont val="Roboto Condensed"/>
      </rPr>
      <t># tdnf remove ypbind</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</si>
  <si>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</si>
  <si>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</si>
  <si>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</si>
  <si>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2.3.2</t>
  </si>
  <si>
    <r>
      <rPr>
        <sz val="11"/>
        <rFont val="Calibri"/>
      </rPr>
      <t>Ensure rsh client is not installed</t>
    </r>
  </si>
  <si>
    <r>
      <rPr>
        <sz val="11"/>
        <color rgb="FF000000"/>
        <rFont val="Calibri"/>
      </rPr>
      <t xml:space="preserve">Run the following command to remove the </t>
    </r>
    <r>
      <rPr>
        <b/>
        <sz val="11"/>
        <color rgb="FF000000"/>
        <rFont val="Calibri"/>
      </rPr>
      <t>rsh</t>
    </r>
    <r>
      <rPr>
        <sz val="11"/>
        <color rgb="FF000000"/>
        <rFont val="Calibri"/>
      </rPr>
      <t xml:space="preserve"> package:</t>
    </r>
    <r>
      <rPr>
        <sz val="11"/>
        <color rgb="FF000000"/>
        <rFont val="Calibri"/>
      </rPr>
      <t xml:space="preserve">
</t>
    </r>
    <r>
      <rPr>
        <sz val="11"/>
        <color rgb="FF006096"/>
        <rFont val="Roboto Condensed"/>
      </rPr>
      <t># tdnf remove rsh</t>
    </r>
    <r>
      <rPr>
        <sz val="11"/>
        <color rgb="FF006096"/>
        <rFont val="Roboto Condensed"/>
      </rPr>
      <t xml:space="preserve">
</t>
    </r>
  </si>
  <si>
    <r>
      <rPr>
        <sz val="11"/>
        <color rgb="FF000000"/>
        <rFont val="Calibri"/>
      </rPr>
      <t xml:space="preserve">The </t>
    </r>
    <r>
      <rPr>
        <b/>
        <sz val="11"/>
        <color rgb="FF000000"/>
        <rFont val="Calibri"/>
      </rPr>
      <t>rsh</t>
    </r>
    <r>
      <rPr>
        <sz val="11"/>
        <color rgb="FF000000"/>
        <rFont val="Calibri"/>
      </rPr>
      <t xml:space="preserve"> package contains the client commands for the rsh services.</t>
    </r>
  </si>
  <si>
    <r>
      <rPr>
        <sz val="11"/>
        <color rgb="FF000000"/>
        <rFont val="Calibri"/>
      </rPr>
      <t xml:space="preserve">Run the following command to verify that the </t>
    </r>
    <r>
      <rPr>
        <b/>
        <sz val="11"/>
        <color rgb="FF000000"/>
        <rFont val="Calibri"/>
      </rPr>
      <t>rsh</t>
    </r>
    <r>
      <rPr>
        <sz val="11"/>
        <color rgb="FF000000"/>
        <rFont val="Calibri"/>
      </rPr>
      <t xml:space="preserve"> package is not installed:</t>
    </r>
    <r>
      <rPr>
        <sz val="11"/>
        <color rgb="FF000000"/>
        <rFont val="Calibri"/>
      </rPr>
      <t xml:space="preserve">
</t>
    </r>
    <r>
      <rPr>
        <sz val="11"/>
        <color rgb="FF006096"/>
        <rFont val="Roboto Condensed"/>
      </rPr>
      <t># rpm -q rsh</t>
    </r>
    <r>
      <rPr>
        <sz val="11"/>
        <color rgb="FF006096"/>
        <rFont val="Roboto Condensed"/>
      </rPr>
      <t xml:space="preserve">
</t>
    </r>
    <r>
      <rPr>
        <sz val="11"/>
        <color rgb="FF006096"/>
        <rFont val="Roboto Condensed"/>
      </rPr>
      <t>package rsh is not installed</t>
    </r>
    <r>
      <rPr>
        <sz val="11"/>
        <color rgb="FF006096"/>
        <rFont val="Roboto Condensed"/>
      </rPr>
      <t xml:space="preserve">
</t>
    </r>
  </si>
  <si>
    <t>2.3.3</t>
  </si>
  <si>
    <r>
      <rPr>
        <sz val="11"/>
        <rFont val="Calibri"/>
      </rPr>
      <t>Ensure talk client is not installed</t>
    </r>
  </si>
  <si>
    <r>
      <rPr>
        <sz val="11"/>
        <color rgb="FF000000"/>
        <rFont val="Calibri"/>
      </rPr>
      <t xml:space="preserve">Run the following command to remove the </t>
    </r>
    <r>
      <rPr>
        <b/>
        <sz val="11"/>
        <color rgb="FF000000"/>
        <rFont val="Calibri"/>
      </rPr>
      <t>talk</t>
    </r>
    <r>
      <rPr>
        <sz val="11"/>
        <color rgb="FF000000"/>
        <rFont val="Calibri"/>
      </rPr>
      <t xml:space="preserve"> package:</t>
    </r>
    <r>
      <rPr>
        <sz val="11"/>
        <color rgb="FF000000"/>
        <rFont val="Calibri"/>
      </rPr>
      <t xml:space="preserve">
</t>
    </r>
    <r>
      <rPr>
        <sz val="11"/>
        <color rgb="FF006096"/>
        <rFont val="Roboto Condensed"/>
      </rPr>
      <t># tdnf remove talk</t>
    </r>
    <r>
      <rPr>
        <sz val="11"/>
        <color rgb="FF006096"/>
        <rFont val="Roboto Condensed"/>
      </rPr>
      <t xml:space="preserve">
</t>
    </r>
  </si>
  <si>
    <r>
      <rPr>
        <sz val="11"/>
        <color rgb="FF000000"/>
        <rFont val="Calibri"/>
      </rPr>
      <t xml:space="preserve">The </t>
    </r>
    <r>
      <rPr>
        <b/>
        <sz val="11"/>
        <color rgb="FF000000"/>
        <rFont val="Calibri"/>
      </rPr>
      <t>talk</t>
    </r>
    <r>
      <rPr>
        <sz val="11"/>
        <color rgb="FF000000"/>
        <rFont val="Calibri"/>
      </rPr>
      <t xml:space="preserve"> software makes it possible for users to send and receive messages across systems through a terminal session. The </t>
    </r>
    <r>
      <rPr>
        <b/>
        <sz val="11"/>
        <color rgb="FF000000"/>
        <rFont val="Calibri"/>
      </rPr>
      <t>talk</t>
    </r>
    <r>
      <rPr>
        <sz val="11"/>
        <color rgb="FF000000"/>
        <rFont val="Calibri"/>
      </rPr>
      <t xml:space="preserve"> client, which allows initialization of talk sessions, is installed by default.</t>
    </r>
  </si>
  <si>
    <r>
      <rPr>
        <sz val="11"/>
        <color rgb="FF000000"/>
        <rFont val="Calibri"/>
      </rPr>
      <t xml:space="preserve">Run the following command to verify that the </t>
    </r>
    <r>
      <rPr>
        <b/>
        <sz val="11"/>
        <color rgb="FF000000"/>
        <rFont val="Calibri"/>
      </rPr>
      <t>talk</t>
    </r>
    <r>
      <rPr>
        <sz val="11"/>
        <color rgb="FF000000"/>
        <rFont val="Calibri"/>
      </rPr>
      <t xml:space="preserve"> package is not installed:</t>
    </r>
    <r>
      <rPr>
        <sz val="11"/>
        <color rgb="FF000000"/>
        <rFont val="Calibri"/>
      </rPr>
      <t xml:space="preserve">
</t>
    </r>
    <r>
      <rPr>
        <sz val="11"/>
        <color rgb="FF006096"/>
        <rFont val="Roboto Condensed"/>
      </rPr>
      <t># rpm -q talk</t>
    </r>
    <r>
      <rPr>
        <sz val="11"/>
        <color rgb="FF006096"/>
        <rFont val="Roboto Condensed"/>
      </rPr>
      <t xml:space="preserve">
</t>
    </r>
    <r>
      <rPr>
        <sz val="11"/>
        <color rgb="FF006096"/>
        <rFont val="Roboto Condensed"/>
      </rPr>
      <t>package talk is not installed</t>
    </r>
    <r>
      <rPr>
        <sz val="11"/>
        <color rgb="FF006096"/>
        <rFont val="Roboto Condensed"/>
      </rPr>
      <t xml:space="preserve">
</t>
    </r>
  </si>
  <si>
    <t>2.3.4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</si>
  <si>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</si>
  <si>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tdnf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</si>
  <si>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</si>
  <si>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</si>
  <si>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2.3.5</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</si>
  <si>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</si>
  <si>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tdnf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</si>
  <si>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</si>
  <si>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</si>
  <si>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</si>
  <si>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2.3.6</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</si>
  <si>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</si>
  <si>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tdnf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</si>
  <si>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</si>
  <si>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Network Kernel Parameters</t>
  </si>
  <si>
    <t>3.1.1</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</si>
  <si>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</si>
  <si>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"net.ipv4.conf.all.send_redirects = 0" "net.ipv4.conf.default.send_redirects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</si>
  <si>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</si>
  <si>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</si>
  <si>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</si>
  <si>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net.ipv4.conf.all.send_redirects = 1</t>
    </r>
    <r>
      <rPr>
        <sz val="11"/>
        <color rgb="FF000000"/>
        <rFont val="Calibri"/>
      </rPr>
      <t xml:space="preserve">
</t>
    </r>
    <r>
      <rPr>
        <sz val="11"/>
        <color rgb="FF000000"/>
        <rFont val="Calibri"/>
      </rPr>
      <t>net.ipv4.conf.default.send_redirects = 1</t>
    </r>
  </si>
  <si>
    <t>3.1.2</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</si>
  <si>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</si>
  <si>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"net.ipv4.icmp_ignore_bogus_error_responses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</si>
  <si>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</si>
  <si>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</si>
  <si>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net.ipv4.icmp_ignore_bogus_error_responses = 1</t>
    </r>
  </si>
  <si>
    <t>3.1.3</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</si>
  <si>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</si>
  <si>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"net.ipv4.icmp_echo_ignore_broadcasts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</si>
  <si>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</si>
  <si>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</si>
  <si>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net.ipv4.icmp_echo_ignore_broadcasts = 1</t>
    </r>
  </si>
  <si>
    <t>3.1.4</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</si>
  <si>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</si>
  <si>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"net.ipv4.conf.all.accept_redirects = 0" "net.ipv4.conf.default.accept_redirects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"net.ipv6.conf.all.accept_redirects = 0" "net.ipv6.conf.default.accept_redirects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</si>
  <si>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</si>
  <si>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</si>
  <si>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net.ipv4.conf.all.accept_redirects = 1</t>
    </r>
    <r>
      <rPr>
        <sz val="11"/>
        <color rgb="FF000000"/>
        <rFont val="Calibri"/>
      </rPr>
      <t xml:space="preserve">
</t>
    </r>
    <r>
      <rPr>
        <sz val="11"/>
        <color rgb="FF000000"/>
        <rFont val="Calibri"/>
      </rPr>
      <t>net.ipv4.conf.default.accept_redirects = 1</t>
    </r>
    <r>
      <rPr>
        <sz val="11"/>
        <color rgb="FF000000"/>
        <rFont val="Calibri"/>
      </rPr>
      <t xml:space="preserve">
</t>
    </r>
    <r>
      <rPr>
        <sz val="11"/>
        <color rgb="FF000000"/>
        <rFont val="Calibri"/>
      </rPr>
      <t>net.ipv6.conf.all.accept_redirects = 1</t>
    </r>
    <r>
      <rPr>
        <sz val="11"/>
        <color rgb="FF000000"/>
        <rFont val="Calibri"/>
      </rPr>
      <t xml:space="preserve">
</t>
    </r>
    <r>
      <rPr>
        <sz val="11"/>
        <color rgb="FF000000"/>
        <rFont val="Calibri"/>
      </rPr>
      <t>net.ipv6.conf.default.accept_redirects = 1</t>
    </r>
  </si>
  <si>
    <t>3.1.5</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</si>
  <si>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</si>
  <si>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"net.ipv4.conf.all.secure_redirects = 0" "net.ipv4.conf.default.secure_redirects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</si>
  <si>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</si>
  <si>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</si>
  <si>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net.ipv4.conf.all.secure_redirects = 1</t>
    </r>
    <r>
      <rPr>
        <sz val="11"/>
        <color rgb="FF000000"/>
        <rFont val="Calibri"/>
      </rPr>
      <t xml:space="preserve">
</t>
    </r>
    <r>
      <rPr>
        <sz val="11"/>
        <color rgb="FF000000"/>
        <rFont val="Calibri"/>
      </rPr>
      <t>net.ipv4.conf.default.secure_redirects = 1</t>
    </r>
  </si>
  <si>
    <t>3.1.6</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</si>
  <si>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</si>
  <si>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"net.ipv4.conf.all.rp_filter = 1" "net.ipv4.conf.default.rp_filter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</si>
  <si>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</si>
  <si>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If you are using asymmetrical routing on your system, you will not be able to enable this feature without breaking the routing.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</si>
  <si>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</si>
  <si>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net.ipv4.conf.all.rp_filter = 2</t>
    </r>
    <r>
      <rPr>
        <sz val="11"/>
        <color rgb="FF000000"/>
        <rFont val="Calibri"/>
      </rPr>
      <t xml:space="preserve">
</t>
    </r>
    <r>
      <rPr>
        <sz val="11"/>
        <color rgb="FF000000"/>
        <rFont val="Calibri"/>
      </rPr>
      <t>net.ipv4.conf.default.rp_filter = 1</t>
    </r>
  </si>
  <si>
    <t>3.1.7</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</si>
  <si>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</si>
  <si>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"net.ipv4.conf.all.accept_source_route = 0" "net.ipv4.conf.default.accept_source_route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"net.ipv6.conf.all.accept_source_route = 0" "net.ipv6.conf.default.accept_source_route = 0"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</si>
  <si>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</si>
  <si>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</si>
  <si>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</si>
  <si>
    <t>3.1.8</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</si>
  <si>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</si>
  <si>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"net.ipv4.conf.all.log_martians = 1" "net.ipv4.conf.default.log_martians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</si>
  <si>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</si>
  <si>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</si>
  <si>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net.ipv4.conf.all.log_martians = 0</t>
    </r>
    <r>
      <rPr>
        <sz val="11"/>
        <color rgb="FF000000"/>
        <rFont val="Calibri"/>
      </rPr>
      <t xml:space="preserve">
</t>
    </r>
    <r>
      <rPr>
        <sz val="11"/>
        <color rgb="FF000000"/>
        <rFont val="Calibri"/>
      </rPr>
      <t>net.ipv4.conf.default.log_martians = 0</t>
    </r>
  </si>
  <si>
    <t>3.1.9</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</si>
  <si>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</si>
  <si>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"net.ipv4.tcp_syncookies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</si>
  <si>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</si>
  <si>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</si>
  <si>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net.ipv4.tcp_syncookies = 1</t>
    </r>
  </si>
  <si>
    <t>3.1.10</t>
  </si>
  <si>
    <r>
      <rPr>
        <sz val="11"/>
        <rFont val="Calibri"/>
      </rPr>
      <t>Ensure ipv6 router advertisements are not accepted</t>
    </r>
  </si>
  <si>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"net.ipv6.conf.all.accept_ra = 0" "net.ipv6.conf.default.accept_ra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</si>
  <si>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and </t>
    </r>
    <r>
      <rPr>
        <b/>
        <sz val="11"/>
        <color rgb="FF000000"/>
        <rFont val="Calibri"/>
      </rPr>
      <t>net.ipv6.conf.default.accept_ra</t>
    </r>
    <r>
      <rPr>
        <sz val="11"/>
        <color rgb="FF000000"/>
        <rFont val="Calibri"/>
      </rPr>
      <t xml:space="preserve"> determine the systems ability to accept these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</si>
  <si>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</si>
  <si>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net.ipv6.conf.all.accept_ra = 1</t>
    </r>
    <r>
      <rPr>
        <sz val="11"/>
        <color rgb="FF000000"/>
        <rFont val="Calibri"/>
      </rPr>
      <t xml:space="preserve">
</t>
    </r>
    <r>
      <rPr>
        <sz val="11"/>
        <color rgb="FF000000"/>
        <rFont val="Calibri"/>
      </rPr>
      <t>net.ipv6.conf.default.accept_ra = 1</t>
    </r>
  </si>
  <si>
    <t>Configure host based firewall packages</t>
  </si>
  <si>
    <t>4.1.1</t>
  </si>
  <si>
    <r>
      <rPr>
        <sz val="11"/>
        <rFont val="Calibri"/>
      </rPr>
      <t>Ensure iptables is installed</t>
    </r>
  </si>
  <si>
    <r>
      <rPr>
        <sz val="11"/>
        <color rgb="FF000000"/>
        <rFont val="Calibri"/>
      </rPr>
      <t xml:space="preserve">Run the following command to install </t>
    </r>
    <r>
      <rPr>
        <b/>
        <sz val="11"/>
        <color rgb="FF000000"/>
        <rFont val="Calibri"/>
      </rPr>
      <t>iptables</t>
    </r>
    <r>
      <rPr>
        <sz val="11"/>
        <color rgb="FF000000"/>
        <rFont val="Calibri"/>
      </rPr>
      <t>:</t>
    </r>
    <r>
      <rPr>
        <sz val="11"/>
        <color rgb="FF000000"/>
        <rFont val="Calibri"/>
      </rPr>
      <t xml:space="preserve">
</t>
    </r>
    <r>
      <rPr>
        <sz val="11"/>
        <color rgb="FF006096"/>
        <rFont val="Roboto Condensed"/>
      </rPr>
      <t># tdnf install iptables</t>
    </r>
    <r>
      <rPr>
        <sz val="11"/>
        <color rgb="FF006096"/>
        <rFont val="Roboto Condensed"/>
      </rPr>
      <t xml:space="preserve">
</t>
    </r>
  </si>
  <si>
    <r>
      <rPr>
        <sz val="11"/>
        <color rgb="FF000000"/>
        <rFont val="Calibri"/>
      </rPr>
      <t>iptables is a utility program that allows a system administrator to configure the tables provided by the Linux kernel firewall, implemented as different Netfilter modules, and the chains and rules it stores. Different kernel modules and programs are used for different protocols; iptables applies to IPv4, ip6tables to IPv6, arptables to ARP, and ebtables to Ethernet frames.</t>
    </r>
  </si>
  <si>
    <r>
      <rPr>
        <sz val="11"/>
        <color rgb="FF000000"/>
        <rFont val="Calibri"/>
      </rPr>
      <t xml:space="preserve">Run the following command to verify that </t>
    </r>
    <r>
      <rPr>
        <b/>
        <sz val="11"/>
        <color rgb="FF000000"/>
        <rFont val="Calibri"/>
      </rPr>
      <t>iptables</t>
    </r>
    <r>
      <rPr>
        <sz val="11"/>
        <color rgb="FF000000"/>
        <rFont val="Calibri"/>
      </rPr>
      <t xml:space="preserve"> is installed:</t>
    </r>
    <r>
      <rPr>
        <sz val="11"/>
        <color rgb="FF000000"/>
        <rFont val="Calibri"/>
      </rPr>
      <t xml:space="preserve">
</t>
    </r>
    <r>
      <rPr>
        <sz val="11"/>
        <color rgb="FF006096"/>
        <rFont val="Roboto Condensed"/>
      </rPr>
      <t># rpm -q iptables</t>
    </r>
    <r>
      <rPr>
        <sz val="11"/>
        <color rgb="FF006096"/>
        <rFont val="Roboto Condensed"/>
      </rPr>
      <t xml:space="preserve">
</t>
    </r>
    <r>
      <rPr>
        <sz val="11"/>
        <color rgb="FF006096"/>
        <rFont val="Roboto Condensed"/>
      </rPr>
      <t>iptables-&lt;version&gt;</t>
    </r>
    <r>
      <rPr>
        <sz val="11"/>
        <color rgb="FF006096"/>
        <rFont val="Roboto Condensed"/>
      </rPr>
      <t xml:space="preserve">
</t>
    </r>
  </si>
  <si>
    <t>4.1.2</t>
  </si>
  <si>
    <r>
      <rPr>
        <sz val="11"/>
        <rFont val="Calibri"/>
      </rPr>
      <t>Ensure nftables is not in use</t>
    </r>
  </si>
  <si>
    <r>
      <rPr>
        <sz val="11"/>
        <color rgb="FF000000"/>
        <rFont val="Calibri"/>
      </rPr>
      <t xml:space="preserve">Ensure either IPTables is being used, </t>
    </r>
    <r>
      <rPr>
        <b/>
        <sz val="11"/>
        <color rgb="FF000000"/>
        <rFont val="Calibri"/>
      </rPr>
      <t>nftables.service</t>
    </r>
    <r>
      <rPr>
        <sz val="11"/>
        <color rgb="FF000000"/>
        <rFont val="Calibri"/>
      </rPr>
      <t xml:space="preserve"> is not enabled and not active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If nftables is being used; it is installed, enabled, and active.</t>
    </r>
    <r>
      <rPr>
        <sz val="11"/>
        <color rgb="FF000000"/>
        <rFont val="Calibri"/>
      </rPr>
      <t xml:space="preserve">
</t>
    </r>
    <r>
      <rPr>
        <sz val="11"/>
        <color rgb="FF000000"/>
        <rFont val="Calibri"/>
      </rPr>
      <t>Run the following command to remove the NFTables package:</t>
    </r>
    <r>
      <rPr>
        <sz val="11"/>
        <color rgb="FF000000"/>
        <rFont val="Calibri"/>
      </rPr>
      <t xml:space="preserve">
</t>
    </r>
    <r>
      <rPr>
        <sz val="11"/>
        <color rgb="FF006096"/>
        <rFont val="Roboto Condensed"/>
      </rPr>
      <t># tdnf remove nftables</t>
    </r>
    <r>
      <rPr>
        <sz val="11"/>
        <color rgb="FF006096"/>
        <rFont val="Roboto Condensed"/>
      </rPr>
      <t xml:space="preserve">
</t>
    </r>
    <r>
      <rPr>
        <sz val="11"/>
        <color rgb="FF000000"/>
        <rFont val="Calibri"/>
      </rPr>
      <t xml:space="preserve">
</t>
    </r>
    <r>
      <rPr>
        <b/>
        <sz val="11"/>
        <color rgb="FF000000"/>
        <rFont val="Calibri"/>
      </rPr>
      <t>- OR-</t>
    </r>
    <r>
      <rPr>
        <sz val="11"/>
        <color rgb="FF000000"/>
        <rFont val="Calibri"/>
      </rPr>
      <t xml:space="preserve"> If the NFTables package is required for a dependency:</t>
    </r>
    <r>
      <rPr>
        <sz val="11"/>
        <color rgb="FF000000"/>
        <rFont val="Calibri"/>
      </rPr>
      <t xml:space="preserve">
</t>
    </r>
    <r>
      <rPr>
        <sz val="11"/>
        <color rgb="FF000000"/>
        <rFont val="Calibri"/>
      </rPr>
      <t>Run the following command to mask nftables.service:</t>
    </r>
    <r>
      <rPr>
        <sz val="11"/>
        <color rgb="FF000000"/>
        <rFont val="Calibri"/>
      </rPr>
      <t xml:space="preserve">
</t>
    </r>
    <r>
      <rPr>
        <sz val="11"/>
        <color rgb="FF006096"/>
        <rFont val="Roboto Condensed"/>
      </rPr>
      <t># systemctl mask nftables.service</t>
    </r>
    <r>
      <rPr>
        <sz val="11"/>
        <color rgb="FF006096"/>
        <rFont val="Roboto Condensed"/>
      </rPr>
      <t xml:space="preserve">
</t>
    </r>
    <r>
      <rPr>
        <sz val="11"/>
        <color rgb="FF000000"/>
        <rFont val="Calibri"/>
      </rPr>
      <t xml:space="preserve">
</t>
    </r>
    <r>
      <rPr>
        <sz val="11"/>
        <color rgb="FF000000"/>
        <rFont val="Calibri"/>
      </rPr>
      <t>Run the following command to stop nftables.service:</t>
    </r>
    <r>
      <rPr>
        <sz val="11"/>
        <color rgb="FF000000"/>
        <rFont val="Calibri"/>
      </rPr>
      <t xml:space="preserve">
</t>
    </r>
    <r>
      <rPr>
        <sz val="11"/>
        <color rgb="FF006096"/>
        <rFont val="Roboto Condensed"/>
      </rPr>
      <t># systemctl stop nftables.service</t>
    </r>
    <r>
      <rPr>
        <sz val="11"/>
        <color rgb="FF006096"/>
        <rFont val="Roboto Condensed"/>
      </rPr>
      <t xml:space="preserve">
</t>
    </r>
  </si>
  <si>
    <r>
      <rPr>
        <sz val="11"/>
        <color rgb="FF000000"/>
        <rFont val="Calibri"/>
      </rPr>
      <t>nftables provides a new in-kernel packet classification framework that is based on a network-specific Virtual Machine (VM) and a new nft userspace command line tool.</t>
    </r>
    <r>
      <rPr>
        <sz val="11"/>
        <color rgb="FF000000"/>
        <rFont val="Calibri"/>
      </rPr>
      <t xml:space="preserve">
</t>
    </r>
    <r>
      <rPr>
        <sz val="11"/>
        <color rgb="FF000000"/>
        <rFont val="Calibri"/>
      </rPr>
      <t>nftables reuses the existing Netfilter subsystems such as the existing hook infrastructure, the connection tracking system, NAT, userspace queuing and logging subsystem.</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</si>
  <si>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</si>
  <si>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determine if the </t>
    </r>
    <r>
      <rPr>
        <b/>
        <sz val="11"/>
        <color rgb="FF000000"/>
        <rFont val="Calibri"/>
      </rPr>
      <t>nftables</t>
    </r>
    <r>
      <rPr>
        <sz val="11"/>
        <color rgb="FF000000"/>
        <rFont val="Calibri"/>
      </rPr>
      <t xml:space="preserve"> package is installed:</t>
    </r>
    <r>
      <rPr>
        <sz val="11"/>
        <color rgb="FF000000"/>
        <rFont val="Calibri"/>
      </rPr>
      <t xml:space="preserve">
</t>
    </r>
    <r>
      <rPr>
        <sz val="11"/>
        <color rgb="FF006096"/>
        <rFont val="Roboto Condensed"/>
      </rPr>
      <t># rpm -q nftables &amp;&gt;/dev/null &amp;&amp; echo "nftables is installed"</t>
    </r>
    <r>
      <rPr>
        <sz val="11"/>
        <color rgb="FF006096"/>
        <rFont val="Roboto Condensed"/>
      </rPr>
      <t xml:space="preserve">
</t>
    </r>
    <r>
      <rPr>
        <sz val="11"/>
        <color rgb="FF000000"/>
        <rFont val="Calibri"/>
      </rPr>
      <t xml:space="preserve">
</t>
    </r>
    <r>
      <rPr>
        <sz val="11"/>
        <color rgb="FF000000"/>
        <rFont val="Calibri"/>
      </rPr>
      <t>Verify that the NFTables package is not installed.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If the NFTables package is required for dependencies, run the following commands to verify that nftables.service is not enabled and not active:</t>
    </r>
    <r>
      <rPr>
        <sz val="11"/>
        <color rgb="FF000000"/>
        <rFont val="Calibri"/>
      </rPr>
      <t xml:space="preserve">
</t>
    </r>
    <r>
      <rPr>
        <sz val="11"/>
        <color rgb="FF000000"/>
        <rFont val="Calibri"/>
      </rPr>
      <t>Run the following command to verify nftables.service is not enabled:</t>
    </r>
    <r>
      <rPr>
        <sz val="11"/>
        <color rgb="FF000000"/>
        <rFont val="Calibri"/>
      </rPr>
      <t xml:space="preserve">
</t>
    </r>
    <r>
      <rPr>
        <sz val="11"/>
        <color rgb="FF006096"/>
        <rFont val="Roboto Condensed"/>
      </rPr>
      <t># systemctl is-enabled nftables.service</t>
    </r>
    <r>
      <rPr>
        <sz val="11"/>
        <color rgb="FF006096"/>
        <rFont val="Roboto Condensed"/>
      </rPr>
      <t xml:space="preserve">
</t>
    </r>
    <r>
      <rPr>
        <sz val="11"/>
        <color rgb="FF000000"/>
        <rFont val="Calibri"/>
      </rPr>
      <t xml:space="preserve">
</t>
    </r>
    <r>
      <rPr>
        <sz val="11"/>
        <color rgb="FF000000"/>
        <rFont val="Calibri"/>
      </rPr>
      <t>Verify the output is not enabled.</t>
    </r>
    <r>
      <rPr>
        <sz val="11"/>
        <color rgb="FF000000"/>
        <rFont val="Calibri"/>
      </rPr>
      <t xml:space="preserve">
</t>
    </r>
    <r>
      <rPr>
        <sz val="11"/>
        <color rgb="FF000000"/>
        <rFont val="Calibri"/>
      </rPr>
      <t>Run the following command to verify nftables.service is not active:</t>
    </r>
    <r>
      <rPr>
        <sz val="11"/>
        <color rgb="FF000000"/>
        <rFont val="Calibri"/>
      </rPr>
      <t xml:space="preserve">
</t>
    </r>
    <r>
      <rPr>
        <sz val="11"/>
        <color rgb="FF006096"/>
        <rFont val="Roboto Condensed"/>
      </rPr>
      <t># systemctl is-active nftables.service</t>
    </r>
    <r>
      <rPr>
        <sz val="11"/>
        <color rgb="FF006096"/>
        <rFont val="Roboto Condensed"/>
      </rPr>
      <t xml:space="preserve">
</t>
    </r>
    <r>
      <rPr>
        <sz val="11"/>
        <color rgb="FF006096"/>
        <rFont val="Roboto Condensed"/>
      </rPr>
      <t>inactive</t>
    </r>
    <r>
      <rPr>
        <sz val="11"/>
        <color rgb="FF006096"/>
        <rFont val="Roboto Condensed"/>
      </rPr>
      <t xml:space="preserve">
</t>
    </r>
  </si>
  <si>
    <t>4.1.3</t>
  </si>
  <si>
    <r>
      <rPr>
        <sz val="11"/>
        <rFont val="Calibri"/>
      </rPr>
      <t>Ensure firewalld is not in use</t>
    </r>
  </si>
  <si>
    <r>
      <rPr>
        <sz val="11"/>
        <color rgb="FF000000"/>
        <rFont val="Calibri"/>
      </rPr>
      <t>Run the following command to remove the FirewallD package:</t>
    </r>
    <r>
      <rPr>
        <sz val="11"/>
        <color rgb="FF000000"/>
        <rFont val="Calibri"/>
      </rPr>
      <t xml:space="preserve">
</t>
    </r>
    <r>
      <rPr>
        <sz val="11"/>
        <color rgb="FF006096"/>
        <rFont val="Roboto Condensed"/>
      </rPr>
      <t># tdnf remove firewalld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firewalld package is required for a dependency:</t>
    </r>
    <r>
      <rPr>
        <sz val="11"/>
        <color rgb="FF000000"/>
        <rFont val="Calibri"/>
      </rPr>
      <t xml:space="preserve">
</t>
    </r>
    <r>
      <rPr>
        <sz val="11"/>
        <color rgb="FF000000"/>
        <rFont val="Calibri"/>
      </rPr>
      <t>Run the following command to mask firewalld.service:</t>
    </r>
    <r>
      <rPr>
        <sz val="11"/>
        <color rgb="FF000000"/>
        <rFont val="Calibri"/>
      </rPr>
      <t xml:space="preserve">
</t>
    </r>
    <r>
      <rPr>
        <sz val="11"/>
        <color rgb="FF006096"/>
        <rFont val="Roboto Condensed"/>
      </rPr>
      <t># systemctl mask firewalld.service</t>
    </r>
    <r>
      <rPr>
        <sz val="11"/>
        <color rgb="FF006096"/>
        <rFont val="Roboto Condensed"/>
      </rPr>
      <t xml:space="preserve">
</t>
    </r>
    <r>
      <rPr>
        <sz val="11"/>
        <color rgb="FF000000"/>
        <rFont val="Calibri"/>
      </rPr>
      <t xml:space="preserve">
</t>
    </r>
    <r>
      <rPr>
        <sz val="11"/>
        <color rgb="FF000000"/>
        <rFont val="Calibri"/>
      </rPr>
      <t>Run the following command to stop firewalld.service:</t>
    </r>
    <r>
      <rPr>
        <sz val="11"/>
        <color rgb="FF000000"/>
        <rFont val="Calibri"/>
      </rPr>
      <t xml:space="preserve">
</t>
    </r>
    <r>
      <rPr>
        <sz val="11"/>
        <color rgb="FF006096"/>
        <rFont val="Roboto Condensed"/>
      </rPr>
      <t># systemctl stop firewalld</t>
    </r>
    <r>
      <rPr>
        <sz val="11"/>
        <color rgb="FF006096"/>
        <rFont val="Roboto Condensed"/>
      </rPr>
      <t xml:space="preserve">
</t>
    </r>
  </si>
  <si>
    <r>
      <rPr>
        <sz val="11"/>
        <color rgb="FF000000"/>
        <rFont val="Calibri"/>
      </rPr>
      <t>In Linux security, employing a single, effective firewall configuration utility is crucial. Firewalls act as digital gatekeepers by filtering network traffic based on rules. Proper firewall configurations ensure that only legitimate traffic gets processed, reducing the system’s exposure to potential threats. The choice between FirewallD and NFTables depends on organizational specific needs:</t>
    </r>
    <r>
      <rPr>
        <sz val="11"/>
        <color rgb="FF000000"/>
        <rFont val="Calibri"/>
      </rPr>
      <t xml:space="preserve">
</t>
    </r>
    <r>
      <rPr>
        <b/>
        <sz val="11"/>
        <color rgb="FF000000"/>
        <rFont val="Calibri"/>
      </rPr>
      <t>FirewallD</t>
    </r>
    <r>
      <rPr>
        <sz val="11"/>
        <color rgb="FF000000"/>
        <rFont val="Calibri"/>
      </rPr>
      <t xml:space="preserve"> - Is a firewall service daemon that provides a dynamic customizable host-based firewall with a D-Bus interface. Being dynamic, it enables creating, changing, and deleting the rules without the necessity to restart the firewall daemon each time the rules are changed.</t>
    </r>
    <r>
      <rPr>
        <sz val="11"/>
        <color rgb="FF000000"/>
        <rFont val="Calibri"/>
      </rPr>
      <t xml:space="preserve">
</t>
    </r>
    <r>
      <rPr>
        <b/>
        <sz val="11"/>
        <color rgb="FF000000"/>
        <rFont val="Calibri"/>
      </rPr>
      <t>NFTables</t>
    </r>
    <r>
      <rPr>
        <sz val="11"/>
        <color rgb="FF000000"/>
        <rFont val="Calibri"/>
      </rPr>
      <t xml:space="preserve"> - Includes the nft utility for configuration of the nftables subsystem of the Linux kernel.</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firewalld with nftables backend does not support passing custom nftables rules to firewalld, using the </t>
    </r>
    <r>
      <rPr>
        <b/>
        <sz val="11"/>
        <color rgb="FF000000"/>
        <rFont val="Calibri"/>
      </rPr>
      <t>--direct</t>
    </r>
    <r>
      <rPr>
        <sz val="11"/>
        <color rgb="FF000000"/>
        <rFont val="Calibri"/>
      </rPr>
      <t xml:space="preserve"> option.</t>
    </r>
    <r>
      <rPr>
        <sz val="11"/>
        <color rgb="FF000000"/>
        <rFont val="Calibri"/>
      </rPr>
      <t xml:space="preserve">
</t>
    </r>
    <r>
      <rPr>
        <sz val="11"/>
        <color rgb="FF000000"/>
        <rFont val="Calibri"/>
      </rPr>
      <t>- In order to configure firewall rules for nftables, a firewall utility needs to be installed and active of the system. The use of more than one firewall utility may produce unexpected results.</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</si>
  <si>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command to verify FirewallD is not installed:</t>
    </r>
    <r>
      <rPr>
        <sz val="11"/>
        <color rgb="FF000000"/>
        <rFont val="Calibri"/>
      </rPr>
      <t xml:space="preserve">
</t>
    </r>
    <r>
      <rPr>
        <sz val="11"/>
        <color rgb="FF006096"/>
        <rFont val="Roboto Condensed"/>
      </rPr>
      <t># rpm -q firewalld</t>
    </r>
    <r>
      <rPr>
        <sz val="11"/>
        <color rgb="FF006096"/>
        <rFont val="Roboto Condensed"/>
      </rPr>
      <t xml:space="preserve">
</t>
    </r>
    <r>
      <rPr>
        <sz val="11"/>
        <color rgb="FF006096"/>
        <rFont val="Roboto Condensed"/>
      </rPr>
      <t>package firewalld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firewalld package is required for a dependency:</t>
    </r>
    <r>
      <rPr>
        <sz val="11"/>
        <color rgb="FF000000"/>
        <rFont val="Calibri"/>
      </rPr>
      <t xml:space="preserve">
</t>
    </r>
    <r>
      <rPr>
        <sz val="11"/>
        <color rgb="FF000000"/>
        <rFont val="Calibri"/>
      </rPr>
      <t>Run the following command to verify firewalld.service is not enabled:</t>
    </r>
    <r>
      <rPr>
        <sz val="11"/>
        <color rgb="FF000000"/>
        <rFont val="Calibri"/>
      </rPr>
      <t xml:space="preserve">
</t>
    </r>
    <r>
      <rPr>
        <sz val="11"/>
        <color rgb="FF006096"/>
        <rFont val="Roboto Condensed"/>
      </rPr>
      <t># systemctl is-enabled firewalld.service</t>
    </r>
    <r>
      <rPr>
        <sz val="11"/>
        <color rgb="FF006096"/>
        <rFont val="Roboto Condensed"/>
      </rPr>
      <t xml:space="preserve">
</t>
    </r>
    <r>
      <rPr>
        <sz val="11"/>
        <color rgb="FF000000"/>
        <rFont val="Calibri"/>
      </rPr>
      <t xml:space="preserve">
</t>
    </r>
    <r>
      <rPr>
        <sz val="11"/>
        <color rgb="FF000000"/>
        <rFont val="Calibri"/>
      </rPr>
      <t>Verify the output is not enabled</t>
    </r>
    <r>
      <rPr>
        <sz val="11"/>
        <color rgb="FF000000"/>
        <rFont val="Calibri"/>
      </rPr>
      <t xml:space="preserve">
</t>
    </r>
    <r>
      <rPr>
        <sz val="11"/>
        <color rgb="FF000000"/>
        <rFont val="Calibri"/>
      </rPr>
      <t>Run the following command to verify firewalld.service is not active:</t>
    </r>
    <r>
      <rPr>
        <sz val="11"/>
        <color rgb="FF000000"/>
        <rFont val="Calibri"/>
      </rPr>
      <t xml:space="preserve">
</t>
    </r>
    <r>
      <rPr>
        <sz val="11"/>
        <color rgb="FF006096"/>
        <rFont val="Roboto Condensed"/>
      </rPr>
      <t># systemctl is-active firewalld.service</t>
    </r>
    <r>
      <rPr>
        <sz val="11"/>
        <color rgb="FF006096"/>
        <rFont val="Roboto Condensed"/>
      </rPr>
      <t xml:space="preserve">
</t>
    </r>
    <r>
      <rPr>
        <sz val="11"/>
        <color rgb="FF006096"/>
        <rFont val="Roboto Condensed"/>
      </rPr>
      <t>inactive</t>
    </r>
    <r>
      <rPr>
        <sz val="11"/>
        <color rgb="FF006096"/>
        <rFont val="Roboto Condensed"/>
      </rPr>
      <t xml:space="preserve">
</t>
    </r>
  </si>
  <si>
    <t>Configure time-based job schedulers</t>
  </si>
  <si>
    <t>5.1.1</t>
  </si>
  <si>
    <r>
      <rPr>
        <sz val="11"/>
        <rFont val="Calibri"/>
      </rPr>
      <t>Ensure cron daemon is enabled</t>
    </r>
  </si>
  <si>
    <r>
      <rPr>
        <sz val="11"/>
        <color rgb="FF000000"/>
        <rFont val="Calibri"/>
      </rPr>
      <t xml:space="preserve">Run the following command to enable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--now enable crond</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</si>
  <si>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</si>
  <si>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sz val="11"/>
        <color rgb="FF000000"/>
        <rFont val="Calibri"/>
      </rPr>
      <t xml:space="preserve">Run the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is-enabled crond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</si>
  <si>
    <t>5.1.2</t>
  </si>
  <si>
    <r>
      <rPr>
        <sz val="11"/>
        <rFont val="Calibri"/>
      </rPr>
      <t>Ensure permissions on /etc/crontab are configured</t>
    </r>
  </si>
  <si>
    <r>
      <rPr>
        <sz val="11"/>
        <color rgb="FF000000"/>
        <rFont val="Calibri"/>
      </rPr>
      <t xml:space="preserve">Run the following commands to set ownership and permissions on </t>
    </r>
    <r>
      <rPr>
        <b/>
        <sz val="11"/>
        <color rgb="FF000000"/>
        <rFont val="Calibri"/>
      </rPr>
      <t>/etc/crontab</t>
    </r>
    <r>
      <rPr>
        <sz val="11"/>
        <color rgb="FF000000"/>
        <rFont val="Calibri"/>
      </rPr>
      <t xml:space="preserve"> :</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</si>
  <si>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</si>
  <si>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/etc/crontab</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</si>
  <si>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t>5.1.3</t>
  </si>
  <si>
    <r>
      <rPr>
        <sz val="11"/>
        <rFont val="Calibri"/>
      </rPr>
      <t>Ensure permissions on /etc/cron.hourly are configured</t>
    </r>
  </si>
  <si>
    <r>
      <rPr>
        <sz val="11"/>
        <color rgb="FF000000"/>
        <rFont val="Calibri"/>
      </rPr>
      <t xml:space="preserve">Run the following commands to set ownership and permissions on </t>
    </r>
    <r>
      <rPr>
        <b/>
        <sz val="11"/>
        <color rgb="FF000000"/>
        <rFont val="Calibri"/>
      </rPr>
      <t>/etc/cron.hourly</t>
    </r>
    <r>
      <rPr>
        <sz val="11"/>
        <color rgb="FF000000"/>
        <rFont val="Calibri"/>
      </rPr>
      <t xml:space="preserve"> :</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</si>
  <si>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</si>
  <si>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/etc/cron.hourly</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</si>
  <si>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5.1.4</t>
  </si>
  <si>
    <r>
      <rPr>
        <sz val="11"/>
        <rFont val="Calibri"/>
      </rPr>
      <t>Ensure permissions on /etc/cron.daily are configured</t>
    </r>
  </si>
  <si>
    <r>
      <rPr>
        <sz val="11"/>
        <color rgb="FF000000"/>
        <rFont val="Calibri"/>
      </rPr>
      <t xml:space="preserve">Run the following commands to set ownership and permissions on </t>
    </r>
    <r>
      <rPr>
        <b/>
        <sz val="11"/>
        <color rgb="FF000000"/>
        <rFont val="Calibri"/>
      </rPr>
      <t>/etc/cron.daily</t>
    </r>
    <r>
      <rPr>
        <sz val="11"/>
        <color rgb="FF000000"/>
        <rFont val="Calibri"/>
      </rPr>
      <t xml:space="preserve"> :</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</si>
  <si>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</si>
  <si>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/etc/cron.daily</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</si>
  <si>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5.1.5</t>
  </si>
  <si>
    <r>
      <rPr>
        <sz val="11"/>
        <rFont val="Calibri"/>
      </rPr>
      <t>Ensure permissions on /etc/cron.weekly are configured</t>
    </r>
  </si>
  <si>
    <r>
      <rPr>
        <sz val="11"/>
        <color rgb="FF000000"/>
        <rFont val="Calibri"/>
      </rPr>
      <t xml:space="preserve">Run the following commands to set ownership and permissions on </t>
    </r>
    <r>
      <rPr>
        <b/>
        <sz val="11"/>
        <color rgb="FF000000"/>
        <rFont val="Calibri"/>
      </rPr>
      <t>/etc/cron.weekly</t>
    </r>
    <r>
      <rPr>
        <sz val="11"/>
        <color rgb="FF000000"/>
        <rFont val="Calibri"/>
      </rPr>
      <t xml:space="preserve"> :</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</si>
  <si>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</si>
  <si>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/etc/cron.weekly</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</si>
  <si>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5.1.6</t>
  </si>
  <si>
    <r>
      <rPr>
        <sz val="11"/>
        <rFont val="Calibri"/>
      </rPr>
      <t>Ensure permissions on /etc/cron.monthly are configured</t>
    </r>
  </si>
  <si>
    <r>
      <rPr>
        <sz val="11"/>
        <color rgb="FF000000"/>
        <rFont val="Calibri"/>
      </rPr>
      <t xml:space="preserve">Run the following commands to set ownership and permissions on </t>
    </r>
    <r>
      <rPr>
        <b/>
        <sz val="11"/>
        <color rgb="FF000000"/>
        <rFont val="Calibri"/>
      </rPr>
      <t>/etc/cron.monthly</t>
    </r>
    <r>
      <rPr>
        <sz val="11"/>
        <color rgb="FF000000"/>
        <rFont val="Calibri"/>
      </rPr>
      <t xml:space="preserve"> :</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</si>
  <si>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</si>
  <si>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/etc/cron.monthly</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</si>
  <si>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5.1.7</t>
  </si>
  <si>
    <r>
      <rPr>
        <sz val="11"/>
        <rFont val="Calibri"/>
      </rPr>
      <t>Ensure permissions on /etc/cron.d are configured</t>
    </r>
  </si>
  <si>
    <r>
      <rPr>
        <sz val="11"/>
        <color rgb="FF000000"/>
        <rFont val="Calibri"/>
      </rPr>
      <t xml:space="preserve">Run the following commands to set ownership and permissions on </t>
    </r>
    <r>
      <rPr>
        <b/>
        <sz val="11"/>
        <color rgb="FF000000"/>
        <rFont val="Calibri"/>
      </rPr>
      <t>/etc/cron.d</t>
    </r>
    <r>
      <rPr>
        <sz val="11"/>
        <color rgb="FF000000"/>
        <rFont val="Calibri"/>
      </rPr>
      <t xml:space="preserve"> :</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</si>
  <si>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</si>
  <si>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/etc/cron.d</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</si>
  <si>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5.1.8</t>
  </si>
  <si>
    <r>
      <rPr>
        <sz val="11"/>
        <rFont val="Calibri"/>
      </rPr>
      <t>Ensure cron is restricted to authorized users</t>
    </r>
  </si>
  <si>
    <r>
      <rPr>
        <sz val="11"/>
        <color rgb="FF000000"/>
        <rFont val="Calibri"/>
      </rPr>
      <t xml:space="preserve">Run the following script to remove </t>
    </r>
    <r>
      <rPr>
        <b/>
        <sz val="11"/>
        <color rgb="FF000000"/>
        <rFont val="Calibri"/>
      </rPr>
      <t>/etc/cron.deny</t>
    </r>
    <r>
      <rPr>
        <sz val="11"/>
        <color rgb="FF000000"/>
        <rFont val="Calibri"/>
      </rPr>
      <t xml:space="preserve">, create </t>
    </r>
    <r>
      <rPr>
        <b/>
        <sz val="11"/>
        <color rgb="FF000000"/>
        <rFont val="Calibri"/>
      </rPr>
      <t>/etc/cron.allow</t>
    </r>
    <r>
      <rPr>
        <sz val="11"/>
        <color rgb="FF000000"/>
        <rFont val="Calibri"/>
      </rPr>
      <t xml:space="preserve">, and set the file mode on </t>
    </r>
    <r>
      <rPr>
        <b/>
        <sz val="11"/>
        <color rgb="FF000000"/>
        <rFont val="Calibri"/>
      </rPr>
      <t>/etc/cron.allow</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rpm -q cronie &gt;/dev/null; then</t>
    </r>
    <r>
      <rPr>
        <sz val="11"/>
        <color rgb="FF006096"/>
        <rFont val="Roboto Condensed"/>
      </rPr>
      <t xml:space="preserve">
</t>
    </r>
    <r>
      <rPr>
        <sz val="11"/>
        <color rgb="FF006096"/>
        <rFont val="Roboto Condensed"/>
      </rPr>
      <t xml:space="preserve">      [ -e /etc/cron.deny ] &amp;&amp; rm -f /etc/cron.deny</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chmod g-wx,o-rwx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"cron is not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</si>
  <si>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If </t>
    </r>
    <r>
      <rPr>
        <b/>
        <sz val="11"/>
        <color rgb="FF000000"/>
        <rFont val="Calibri"/>
      </rPr>
      <t>cron</t>
    </r>
    <r>
      <rPr>
        <sz val="11"/>
        <color rgb="FF000000"/>
        <rFont val="Calibri"/>
      </rPr>
      <t xml:space="preserve"> is installed in the system, configure </t>
    </r>
    <r>
      <rPr>
        <b/>
        <sz val="11"/>
        <color rgb="FF000000"/>
        <rFont val="Calibri"/>
      </rPr>
      <t>/etc/cron.allow</t>
    </r>
    <r>
      <rPr>
        <sz val="11"/>
        <color rgb="FF000000"/>
        <rFont val="Calibri"/>
      </rPr>
      <t xml:space="preserve"> to allow specific users to use these services. If </t>
    </r>
    <r>
      <rPr>
        <b/>
        <sz val="11"/>
        <color rgb="FF000000"/>
        <rFont val="Calibri"/>
      </rPr>
      <t>/etc/cron.allow</t>
    </r>
    <r>
      <rPr>
        <sz val="11"/>
        <color rgb="FF000000"/>
        <rFont val="Calibri"/>
      </rPr>
      <t xml:space="preserve"> does not exist, then </t>
    </r>
    <r>
      <rPr>
        <b/>
        <sz val="11"/>
        <color rgb="FF000000"/>
        <rFont val="Calibri"/>
      </rPr>
      <t>/etc/cron.deny</t>
    </r>
    <r>
      <rPr>
        <sz val="11"/>
        <color rgb="FF000000"/>
        <rFont val="Calibri"/>
      </rPr>
      <t xml:space="preserve"> is checked. Any user not specifically defined in those files is allowed to use cron. If both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exist, or only </t>
    </r>
    <r>
      <rPr>
        <b/>
        <sz val="11"/>
        <color rgb="FF000000"/>
        <rFont val="Calibri"/>
      </rPr>
      <t>/etc/cron.allow</t>
    </r>
    <r>
      <rPr>
        <sz val="11"/>
        <color rgb="FF000000"/>
        <rFont val="Calibri"/>
      </rPr>
      <t xml:space="preserve"> exists, only users in </t>
    </r>
    <r>
      <rPr>
        <b/>
        <sz val="11"/>
        <color rgb="FF000000"/>
        <rFont val="Calibri"/>
      </rPr>
      <t>/etc/cron.allow</t>
    </r>
    <r>
      <rPr>
        <sz val="11"/>
        <color rgb="FF000000"/>
        <rFont val="Calibri"/>
      </rPr>
      <t xml:space="preserve"> are allowed to use cron.</t>
    </r>
    <r>
      <rPr>
        <sz val="11"/>
        <color rgb="FF000000"/>
        <rFont val="Calibri"/>
      </rPr>
      <t xml:space="preserve">
</t>
    </r>
    <r>
      <rPr>
        <b/>
        <sz val="11"/>
        <color rgb="FF000000"/>
        <rFont val="Calibri"/>
      </rPr>
      <t>Note:</t>
    </r>
    <r>
      <rPr>
        <sz val="11"/>
        <color rgb="FF000000"/>
        <rFont val="Calibri"/>
      </rPr>
      <t xml:space="preserve"> Even though a given user is not listed in </t>
    </r>
    <r>
      <rPr>
        <b/>
        <sz val="11"/>
        <color rgb="FF000000"/>
        <rFont val="Calibri"/>
      </rPr>
      <t>cron.allow</t>
    </r>
    <r>
      <rPr>
        <sz val="11"/>
        <color rgb="FF000000"/>
        <rFont val="Calibri"/>
      </rPr>
      <t xml:space="preserve">, cron jobs can still be run as that user. The </t>
    </r>
    <r>
      <rPr>
        <b/>
        <sz val="11"/>
        <color rgb="FF000000"/>
        <rFont val="Calibri"/>
      </rPr>
      <t>cron.allow</t>
    </r>
    <r>
      <rPr>
        <sz val="11"/>
        <color rgb="FF000000"/>
        <rFont val="Calibri"/>
      </rPr>
      <t xml:space="preserve"> file only controls administrative access to the crontab command for scheduling and modifying cron jobs.</t>
    </r>
  </si>
  <si>
    <r>
      <rPr>
        <sz val="11"/>
        <color rgb="FF000000"/>
        <rFont val="Calibri"/>
      </rPr>
      <t xml:space="preserve">Run the following command to verify </t>
    </r>
    <r>
      <rPr>
        <b/>
        <sz val="11"/>
        <color rgb="FF000000"/>
        <rFont val="Calibri"/>
      </rPr>
      <t>/etc/cron.allow</t>
    </r>
    <r>
      <rPr>
        <sz val="11"/>
        <color rgb="FF000000"/>
        <rFont val="Calibri"/>
      </rPr>
      <t xml:space="preserve"> exists, is mode </t>
    </r>
    <r>
      <rPr>
        <b/>
        <sz val="11"/>
        <color rgb="FF000000"/>
        <rFont val="Calibri"/>
      </rPr>
      <t>0640</t>
    </r>
    <r>
      <rPr>
        <sz val="11"/>
        <color rgb="FF000000"/>
        <rFont val="Calibri"/>
      </rPr>
      <t xml:space="preserve"> or more restrictive, is owned by </t>
    </r>
    <r>
      <rPr>
        <b/>
        <sz val="11"/>
        <color rgb="FF000000"/>
        <rFont val="Calibri"/>
      </rPr>
      <t>root</t>
    </r>
    <r>
      <rPr>
        <sz val="11"/>
        <color rgb="FF000000"/>
        <rFont val="Calibri"/>
      </rPr>
      <t xml:space="preserve">,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 stat -Lc 'File: (%n) Access: (%#a/%A) Uid: ( %u/ %U) Gid: ( %g/ %G)' /etc/cron.allow</t>
    </r>
    <r>
      <rPr>
        <sz val="11"/>
        <color rgb="FF006096"/>
        <rFont val="Roboto Condensed"/>
      </rPr>
      <t xml:space="preserve">
</t>
    </r>
    <r>
      <rPr>
        <sz val="11"/>
        <color rgb="FF006096"/>
        <rFont val="Roboto Condensed"/>
      </rPr>
      <t>File: (/etc/cron.allow) Access: (0640/-rw-r-----) Uid: ( 0/ root) Gid: ( 0/ root)</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/etc/cron.deny</t>
    </r>
    <r>
      <rPr>
        <sz val="11"/>
        <color rgb="FF000000"/>
        <rFont val="Calibri"/>
      </rPr>
      <t xml:space="preserve"> doesn't exist, or: is mode </t>
    </r>
    <r>
      <rPr>
        <b/>
        <sz val="11"/>
        <color rgb="FF000000"/>
        <rFont val="Calibri"/>
      </rPr>
      <t>0640</t>
    </r>
    <r>
      <rPr>
        <sz val="11"/>
        <color rgb="FF000000"/>
        <rFont val="Calibri"/>
      </rPr>
      <t xml:space="preserve"> or more restrictive, is owned by </t>
    </r>
    <r>
      <rPr>
        <b/>
        <sz val="11"/>
        <color rgb="FF000000"/>
        <rFont val="Calibri"/>
      </rPr>
      <t>root</t>
    </r>
    <r>
      <rPr>
        <sz val="11"/>
        <color rgb="FF000000"/>
        <rFont val="Calibri"/>
      </rPr>
      <t xml:space="preserve">,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 stat -Lc 'File: (%n) Access: (%#a/%A) Uid: ( %u/ %U) Gid: ( %g/ %G)' /etc/cron.deny</t>
    </r>
    <r>
      <rPr>
        <sz val="11"/>
        <color rgb="FF006096"/>
        <rFont val="Roboto Condensed"/>
      </rPr>
      <t xml:space="preserve">
</t>
    </r>
    <r>
      <rPr>
        <sz val="11"/>
        <color rgb="FF006096"/>
        <rFont val="Roboto Condensed"/>
      </rPr>
      <t>stat: cannot stat '/etc/cron.deny': No such file or directory</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File: (/etc/cron.deny) Access: (0640/-rw-r-----) Uid: ( 0/ root) Gid: ( 0/ root)</t>
    </r>
    <r>
      <rPr>
        <sz val="11"/>
        <color rgb="FF006096"/>
        <rFont val="Roboto Condensed"/>
      </rPr>
      <t xml:space="preserve">
</t>
    </r>
  </si>
  <si>
    <t>5.1.9</t>
  </si>
  <si>
    <r>
      <rPr>
        <sz val="11"/>
        <rFont val="Calibri"/>
      </rPr>
      <t>Ensure at is restricted to authorized users</t>
    </r>
  </si>
  <si>
    <r>
      <rPr>
        <sz val="11"/>
        <color rgb="FF000000"/>
        <rFont val="Calibri"/>
      </rPr>
      <t xml:space="preserve">Run the following script to remove </t>
    </r>
    <r>
      <rPr>
        <b/>
        <sz val="11"/>
        <color rgb="FF000000"/>
        <rFont val="Calibri"/>
      </rPr>
      <t>/etc/at.deny</t>
    </r>
    <r>
      <rPr>
        <sz val="11"/>
        <color rgb="FF000000"/>
        <rFont val="Calibri"/>
      </rPr>
      <t xml:space="preserve">, create </t>
    </r>
    <r>
      <rPr>
        <b/>
        <sz val="11"/>
        <color rgb="FF000000"/>
        <rFont val="Calibri"/>
      </rPr>
      <t>/etc/at.allow</t>
    </r>
    <r>
      <rPr>
        <sz val="11"/>
        <color rgb="FF000000"/>
        <rFont val="Calibri"/>
      </rPr>
      <t xml:space="preserve">, and set the file mode for </t>
    </r>
    <r>
      <rPr>
        <b/>
        <sz val="11"/>
        <color rgb="FF000000"/>
        <rFont val="Calibri"/>
      </rPr>
      <t>/etc/at.allow</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rpm -q at &gt;/dev/null; then</t>
    </r>
    <r>
      <rPr>
        <sz val="11"/>
        <color rgb="FF006096"/>
        <rFont val="Roboto Condensed"/>
      </rPr>
      <t xml:space="preserve">
</t>
    </r>
    <r>
      <rPr>
        <sz val="11"/>
        <color rgb="FF006096"/>
        <rFont val="Roboto Condensed"/>
      </rPr>
      <t xml:space="preserve">      [ -e /etc/at.deny ] &amp;&amp; rm -f /etc/at.deny</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root:root /etc/at.allow</t>
    </r>
    <r>
      <rPr>
        <sz val="11"/>
        <color rgb="FF006096"/>
        <rFont val="Roboto Condensed"/>
      </rPr>
      <t xml:space="preserve">
</t>
    </r>
    <r>
      <rPr>
        <sz val="11"/>
        <color rgb="FF006096"/>
        <rFont val="Roboto Condensed"/>
      </rPr>
      <t xml:space="preserve">      chmod u-x,go-rwx /etc/at.allow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"at is not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Run the following command to remove </t>
    </r>
    <r>
      <rPr>
        <b/>
        <sz val="11"/>
        <color rgb="FF000000"/>
        <rFont val="Calibri"/>
      </rPr>
      <t>at</t>
    </r>
    <r>
      <rPr>
        <sz val="11"/>
        <color rgb="FF000000"/>
        <rFont val="Calibri"/>
      </rPr>
      <t>:</t>
    </r>
    <r>
      <rPr>
        <sz val="11"/>
        <color rgb="FF000000"/>
        <rFont val="Calibri"/>
      </rPr>
      <t xml:space="preserve">
</t>
    </r>
    <r>
      <rPr>
        <sz val="11"/>
        <color rgb="FF006096"/>
        <rFont val="Roboto Condensed"/>
      </rPr>
      <t># tdnf remove at</t>
    </r>
    <r>
      <rPr>
        <sz val="11"/>
        <color rgb="FF006096"/>
        <rFont val="Roboto Condensed"/>
      </rPr>
      <t xml:space="preserve">
</t>
    </r>
  </si>
  <si>
    <r>
      <rPr>
        <sz val="11"/>
        <color rgb="FF000000"/>
        <rFont val="Calibri"/>
      </rPr>
      <t xml:space="preserve">If </t>
    </r>
    <r>
      <rPr>
        <b/>
        <sz val="11"/>
        <color rgb="FF000000"/>
        <rFont val="Calibri"/>
      </rPr>
      <t>at</t>
    </r>
    <r>
      <rPr>
        <sz val="11"/>
        <color rgb="FF000000"/>
        <rFont val="Calibri"/>
      </rPr>
      <t xml:space="preserve"> is installed in the system, configure </t>
    </r>
    <r>
      <rPr>
        <b/>
        <sz val="11"/>
        <color rgb="FF000000"/>
        <rFont val="Calibri"/>
      </rPr>
      <t>/etc/at.allow</t>
    </r>
    <r>
      <rPr>
        <sz val="11"/>
        <color rgb="FF000000"/>
        <rFont val="Calibri"/>
      </rPr>
      <t xml:space="preserve"> to allow specific users to use these services. If </t>
    </r>
    <r>
      <rPr>
        <b/>
        <sz val="11"/>
        <color rgb="FF000000"/>
        <rFont val="Calibri"/>
      </rPr>
      <t>/etc/at.allow</t>
    </r>
    <r>
      <rPr>
        <sz val="11"/>
        <color rgb="FF000000"/>
        <rFont val="Calibri"/>
      </rPr>
      <t xml:space="preserve"> does not exist, then </t>
    </r>
    <r>
      <rPr>
        <b/>
        <sz val="11"/>
        <color rgb="FF000000"/>
        <rFont val="Calibri"/>
      </rPr>
      <t>/etc/at.deny</t>
    </r>
    <r>
      <rPr>
        <sz val="11"/>
        <color rgb="FF000000"/>
        <rFont val="Calibri"/>
      </rPr>
      <t xml:space="preserve"> is checked. Any user not specifically defined in those files is allowed to use </t>
    </r>
    <r>
      <rPr>
        <b/>
        <sz val="11"/>
        <color rgb="FF000000"/>
        <rFont val="Calibri"/>
      </rPr>
      <t>at</t>
    </r>
    <r>
      <rPr>
        <sz val="11"/>
        <color rgb="FF000000"/>
        <rFont val="Calibri"/>
      </rPr>
      <t xml:space="preserve">. By removing the file, only users in </t>
    </r>
    <r>
      <rPr>
        <b/>
        <sz val="11"/>
        <color rgb="FF000000"/>
        <rFont val="Calibri"/>
      </rPr>
      <t>/etc/at.allow</t>
    </r>
    <r>
      <rPr>
        <sz val="11"/>
        <color rgb="FF000000"/>
        <rFont val="Calibri"/>
      </rPr>
      <t xml:space="preserve"> are allowed to use </t>
    </r>
    <r>
      <rPr>
        <b/>
        <sz val="11"/>
        <color rgb="FF000000"/>
        <rFont val="Calibri"/>
      </rPr>
      <t>at</t>
    </r>
    <r>
      <rPr>
        <sz val="11"/>
        <color rgb="FF000000"/>
        <rFont val="Calibri"/>
      </rPr>
      <t>.</t>
    </r>
    <r>
      <rPr>
        <sz val="11"/>
        <color rgb="FF000000"/>
        <rFont val="Calibri"/>
      </rPr>
      <t xml:space="preserve">
</t>
    </r>
    <r>
      <rPr>
        <b/>
        <sz val="11"/>
        <color rgb="FF000000"/>
        <rFont val="Calibri"/>
      </rPr>
      <t>Note:</t>
    </r>
    <r>
      <rPr>
        <sz val="11"/>
        <color rgb="FF000000"/>
        <rFont val="Calibri"/>
      </rPr>
      <t xml:space="preserve"> Even though a given user is not listed in </t>
    </r>
    <r>
      <rPr>
        <b/>
        <sz val="11"/>
        <color rgb="FF000000"/>
        <rFont val="Calibri"/>
      </rPr>
      <t>at.allow</t>
    </r>
    <r>
      <rPr>
        <sz val="11"/>
        <color rgb="FF000000"/>
        <rFont val="Calibri"/>
      </rPr>
      <t xml:space="preserve">, </t>
    </r>
    <r>
      <rPr>
        <b/>
        <sz val="11"/>
        <color rgb="FF000000"/>
        <rFont val="Calibri"/>
      </rPr>
      <t>at</t>
    </r>
    <r>
      <rPr>
        <sz val="11"/>
        <color rgb="FF000000"/>
        <rFont val="Calibri"/>
      </rPr>
      <t xml:space="preserve"> jobs can still be run as that user. The </t>
    </r>
    <r>
      <rPr>
        <b/>
        <sz val="11"/>
        <color rgb="FF000000"/>
        <rFont val="Calibri"/>
      </rPr>
      <t>at.allow</t>
    </r>
    <r>
      <rPr>
        <sz val="11"/>
        <color rgb="FF000000"/>
        <rFont val="Calibri"/>
      </rPr>
      <t xml:space="preserve"> file only controls administrative access to the </t>
    </r>
    <r>
      <rPr>
        <b/>
        <sz val="11"/>
        <color rgb="FF000000"/>
        <rFont val="Calibri"/>
      </rPr>
      <t>at</t>
    </r>
    <r>
      <rPr>
        <sz val="11"/>
        <color rgb="FF000000"/>
        <rFont val="Calibri"/>
      </rPr>
      <t xml:space="preserve"> command for scheduling and modifying </t>
    </r>
    <r>
      <rPr>
        <b/>
        <sz val="11"/>
        <color rgb="FF000000"/>
        <rFont val="Calibri"/>
      </rPr>
      <t>at</t>
    </r>
    <r>
      <rPr>
        <sz val="11"/>
        <color rgb="FF000000"/>
        <rFont val="Calibri"/>
      </rPr>
      <t xml:space="preserve"> jobs.</t>
    </r>
  </si>
  <si>
    <r>
      <rPr>
        <sz val="11"/>
        <color rgb="FF000000"/>
        <rFont val="Calibri"/>
      </rPr>
      <t>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rpm -q at &gt;/dev/null; then</t>
    </r>
    <r>
      <rPr>
        <sz val="11"/>
        <color rgb="FF006096"/>
        <rFont val="Roboto Condensed"/>
      </rPr>
      <t xml:space="preserve">
</t>
    </r>
    <r>
      <rPr>
        <sz val="11"/>
        <color rgb="FF006096"/>
        <rFont val="Roboto Condensed"/>
      </rPr>
      <t xml:space="preserve">      [ -e /etc/at.deny ] &amp;&amp; echo "Fail: at.deny exists"</t>
    </r>
    <r>
      <rPr>
        <sz val="11"/>
        <color rgb="FF006096"/>
        <rFont val="Roboto Condensed"/>
      </rPr>
      <t xml:space="preserve">
</t>
    </r>
    <r>
      <rPr>
        <sz val="11"/>
        <color rgb="FF006096"/>
        <rFont val="Roboto Condensed"/>
      </rPr>
      <t xml:space="preserve">      if [ ! -e /etc/at.allow ]; then </t>
    </r>
    <r>
      <rPr>
        <sz val="11"/>
        <color rgb="FF006096"/>
        <rFont val="Roboto Condensed"/>
      </rPr>
      <t xml:space="preserve">
</t>
    </r>
    <r>
      <rPr>
        <sz val="11"/>
        <color rgb="FF006096"/>
        <rFont val="Roboto Condensed"/>
      </rPr>
      <t xml:space="preserve">         echo "Fail: at.allow doesn't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stat -Lc "%a" /etc/at.allow | grep -Eq "[0,2,4,6]00" &amp;&amp; echo "Fail: at.allow mode too permissive"</t>
    </r>
    <r>
      <rPr>
        <sz val="11"/>
        <color rgb="FF006096"/>
        <rFont val="Roboto Condensed"/>
      </rPr>
      <t xml:space="preserve">
</t>
    </r>
    <r>
      <rPr>
        <sz val="11"/>
        <color rgb="FF006096"/>
        <rFont val="Roboto Condensed"/>
      </rPr>
      <t xml:space="preserve">         ! stat -Lc "%u:%g" /etc/at.allow | grep -Eq "^0:0$" &amp;&amp; echo "Fail: at.allow owner and/or group not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-e /etc/at.deny ] &amp;&amp; [ -e /etc/at.allow ] &amp;&amp; stat -Lc "%a" /etc/at.allow | grep -Eq "[0,2,4,6]00" \</t>
    </r>
    <r>
      <rPr>
        <sz val="11"/>
        <color rgb="FF006096"/>
        <rFont val="Roboto Condensed"/>
      </rPr>
      <t xml:space="preserve">
</t>
    </r>
    <r>
      <rPr>
        <sz val="11"/>
        <color rgb="FF006096"/>
        <rFont val="Roboto Condensed"/>
      </rPr>
      <t xml:space="preserve">         &amp;&amp; stat -Lc "%u:%g" /etc/at.allow | grep -Eq "^0:0$"; then</t>
    </r>
    <r>
      <rPr>
        <sz val="11"/>
        <color rgb="FF006096"/>
        <rFont val="Roboto Condensed"/>
      </rPr>
      <t xml:space="preserve">
</t>
    </r>
    <r>
      <rPr>
        <sz val="11"/>
        <color rgb="FF006096"/>
        <rFont val="Roboto Condensed"/>
      </rPr>
      <t xml:space="preserve">         echo "Pass"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"Pass: at is not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of the script includes </t>
    </r>
    <r>
      <rPr>
        <b/>
        <sz val="11"/>
        <color rgb="FF000000"/>
        <rFont val="Calibri"/>
      </rPr>
      <t>Pass</t>
    </r>
    <r>
      <rPr>
        <sz val="11"/>
        <color rgb="FF000000"/>
        <rFont val="Calibri"/>
      </rPr>
      <t>.</t>
    </r>
  </si>
  <si>
    <t>Configure SSH Server</t>
  </si>
  <si>
    <t>5.2.1</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</si>
  <si>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</si>
  <si>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</si>
  <si>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</si>
  <si>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</si>
  <si>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</si>
  <si>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5.2.2</t>
  </si>
  <si>
    <r>
      <rPr>
        <sz val="11"/>
        <rFont val="Calibri"/>
      </rPr>
      <t>Ensure access to SSH private host key files is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</si>
  <si>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l_ssh_group_name="$(awk -F: '($1 ~ /^(ssh_keys|_?ssh)$/) {print $1}' /etc/group)"</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if [ "l_file_group" = "$l_ssh_group_name" ]; then</t>
    </r>
    <r>
      <rPr>
        <sz val="11"/>
        <color rgb="FF006096"/>
        <rFont val="Roboto Condensed"/>
      </rPr>
      <t xml:space="preserve">
</t>
    </r>
    <r>
      <rPr>
        <sz val="11"/>
        <color rgb="FF006096"/>
        <rFont val="Roboto Condensed"/>
      </rPr>
      <t xml:space="preserve">               chmod u-x,g-wx,o-rwx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chmod u-x,go-rwx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 -n "$l_ssh_group_name" ] &amp;&amp; l_new_group="$l_ssh_group_name" || l_new_group="root"</t>
    </r>
    <r>
      <rPr>
        <sz val="11"/>
        <color rgb="FF006096"/>
        <rFont val="Roboto Condensed"/>
      </rPr>
      <t xml:space="preserve">
</t>
    </r>
    <r>
      <rPr>
        <sz val="11"/>
        <color rgb="FF006096"/>
        <rFont val="Roboto Condensed"/>
      </rPr>
      <t xml:space="preserve">            a_out2+=("    Owned by group \"$l_file_group\" should be group owned by: \"$l_ssh_group_name\" or \"root\"" \</t>
    </r>
    <r>
      <rPr>
        <sz val="11"/>
        <color rgb="FF006096"/>
        <rFont val="Roboto Condensed"/>
      </rPr>
      <t xml:space="preserve">
</t>
    </r>
    <r>
      <rPr>
        <sz val="11"/>
        <color rgb="FF006096"/>
        <rFont val="Roboto Condensed"/>
      </rPr>
      <t xml:space="preserve">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</si>
  <si>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</si>
  <si>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owned by the group root and mode </t>
    </r>
    <r>
      <rPr>
        <b/>
        <sz val="11"/>
        <color rgb="FF000000"/>
        <rFont val="Calibri"/>
      </rPr>
      <t>0600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owned by the group designated to own openSSH private keys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a_out2+=("    Owned by group \"$l_file_group\" should be group owned by: \"$l_ssh_group_name\" or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</si>
  <si>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5.2.3</t>
  </si>
  <si>
    <r>
      <rPr>
        <sz val="11"/>
        <rFont val="Calibri"/>
      </rPr>
      <t>Ensure access to SSH public host key files is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</si>
  <si>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</si>
  <si>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</si>
  <si>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</si>
  <si>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</si>
  <si>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5.2.4</t>
  </si>
  <si>
    <r>
      <rPr>
        <sz val="11"/>
        <rFont val="Calibri"/>
      </rPr>
      <t>Ensure sshd Ciphers are configured</t>
    </r>
  </si>
  <si>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chacha20-poly1305@openssh.com</t>
    </r>
    <r>
      <rPr>
        <sz val="11"/>
        <color rgb="FF000000"/>
        <rFont val="Calibri"/>
      </rPr>
      <t xml:space="preserve"> may be removed from the list of excluded ciphers.</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</si>
  <si>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</si>
  <si>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</si>
  <si>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</si>
  <si>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5.2.5</t>
  </si>
  <si>
    <r>
      <rPr>
        <sz val="11"/>
        <rFont val="Calibri"/>
      </rPr>
      <t>Ensure sshd KexAlgorithms is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</si>
  <si>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</si>
  <si>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</si>
  <si>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</si>
  <si>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</si>
  <si>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5.2.6</t>
  </si>
  <si>
    <r>
      <rPr>
        <sz val="11"/>
        <rFont val="Calibri"/>
      </rPr>
      <t>Ensure sshd MACs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</si>
  <si>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</si>
  <si>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</si>
  <si>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</si>
  <si>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</si>
  <si>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5.2.7</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</si>
  <si>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</si>
  <si>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an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</si>
  <si>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</si>
  <si>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</si>
  <si>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None</t>
    </r>
  </si>
  <si>
    <t>5.2.8</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</si>
  <si>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</si>
  <si>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</si>
  <si>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</si>
  <si>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</si>
  <si>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5.2.9</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</si>
  <si>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</si>
  <si>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</si>
  <si>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</si>
  <si>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</si>
  <si>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</si>
  <si>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5.2.10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</si>
  <si>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</si>
  <si>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</si>
  <si>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</si>
  <si>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</si>
  <si>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</si>
  <si>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5.2.11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</si>
  <si>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</si>
  <si>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</si>
  <si>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</si>
  <si>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</si>
  <si>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</si>
  <si>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5.2.12</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</si>
  <si>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</si>
  <si>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</si>
  <si>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</si>
  <si>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</si>
  <si>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</si>
  <si>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5.2.13</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</si>
  <si>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</si>
  <si>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</si>
  <si>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</si>
  <si>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</si>
  <si>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</si>
  <si>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5.2.14</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</si>
  <si>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</si>
  <si>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</si>
  <si>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</si>
  <si>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</si>
  <si>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</si>
  <si>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5.2.15</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</si>
  <si>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</si>
  <si>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10:30:100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10:30:100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</si>
  <si>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</si>
  <si>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10:30:100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100)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</si>
  <si>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</si>
  <si>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5.2.16</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</si>
  <si>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</si>
  <si>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</si>
  <si>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</si>
  <si>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</si>
  <si>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</si>
  <si>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5.2.17</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</si>
  <si>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</si>
  <si>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6096"/>
        <rFont val="Roboto Condensed"/>
      </rPr>
      <t># systemctl reload-or-restart sshd.service</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</si>
  <si>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</si>
  <si>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</si>
  <si>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</si>
  <si>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5.2.18</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</si>
  <si>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</si>
  <si>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</si>
  <si>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</si>
  <si>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</si>
  <si>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</si>
  <si>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5.2.19</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</si>
  <si>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</si>
  <si>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</si>
  <si>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</si>
  <si>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</si>
  <si>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</si>
  <si>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5.2.20</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</si>
  <si>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</si>
  <si>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</si>
  <si>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</si>
  <si>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</si>
  <si>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</si>
  <si>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</si>
  <si>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5.3.1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</si>
  <si>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</si>
  <si>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</si>
  <si>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</si>
  <si>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tdnf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</si>
  <si>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5.3.2</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</si>
  <si>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</si>
  <si>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</si>
  <si>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</si>
  <si>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</si>
  <si>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5.3.3</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</si>
  <si>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</si>
  <si>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</si>
  <si>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</si>
  <si>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</si>
  <si>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Configure PAM</t>
  </si>
  <si>
    <t>5.4.1</t>
  </si>
  <si>
    <r>
      <rPr>
        <sz val="11"/>
        <rFont val="Calibri"/>
      </rPr>
      <t>Ensure password creation requirements are configured</t>
    </r>
  </si>
  <si>
    <r>
      <rPr>
        <sz val="11"/>
        <color rgb="FF000000"/>
        <rFont val="Calibri"/>
      </rPr>
      <t xml:space="preserve">Edit the file </t>
    </r>
    <r>
      <rPr>
        <b/>
        <sz val="11"/>
        <color rgb="FF000000"/>
        <rFont val="Calibri"/>
      </rPr>
      <t>/etc/security/pwquality.conf</t>
    </r>
    <r>
      <rPr>
        <sz val="11"/>
        <color rgb="FF000000"/>
        <rFont val="Calibri"/>
      </rPr>
      <t xml:space="preserve"> and add or modify the following line for password length to conform to site policy:</t>
    </r>
    <r>
      <rPr>
        <sz val="11"/>
        <color rgb="FF000000"/>
        <rFont val="Calibri"/>
      </rPr>
      <t xml:space="preserve">
</t>
    </r>
    <r>
      <rPr>
        <sz val="11"/>
        <color rgb="FF006096"/>
        <rFont val="Roboto Condensed"/>
      </rPr>
      <t>minlen = 14</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/etc/security/pwquality.conf</t>
    </r>
    <r>
      <rPr>
        <sz val="11"/>
        <color rgb="FF000000"/>
        <rFont val="Calibri"/>
      </rPr>
      <t xml:space="preserve"> and add or modify the following line for password complexity to conform to site policy:</t>
    </r>
    <r>
      <rPr>
        <sz val="11"/>
        <color rgb="FF000000"/>
        <rFont val="Calibri"/>
      </rPr>
      <t xml:space="preserve">
</t>
    </r>
    <r>
      <rPr>
        <sz val="11"/>
        <color rgb="FF006096"/>
        <rFont val="Roboto Condensed"/>
      </rPr>
      <t>minclass = 4</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6096"/>
        <rFont val="Roboto Condensed"/>
      </rPr>
      <t>dcredit = -1</t>
    </r>
    <r>
      <rPr>
        <sz val="11"/>
        <color rgb="FF006096"/>
        <rFont val="Roboto Condensed"/>
      </rPr>
      <t xml:space="preserve">
</t>
    </r>
    <r>
      <rPr>
        <sz val="11"/>
        <color rgb="FF006096"/>
        <rFont val="Roboto Condensed"/>
      </rPr>
      <t>ucredit = -1</t>
    </r>
    <r>
      <rPr>
        <sz val="11"/>
        <color rgb="FF006096"/>
        <rFont val="Roboto Condensed"/>
      </rPr>
      <t xml:space="preserve">
</t>
    </r>
    <r>
      <rPr>
        <sz val="11"/>
        <color rgb="FF006096"/>
        <rFont val="Roboto Condensed"/>
      </rPr>
      <t>ocredit = -1</t>
    </r>
    <r>
      <rPr>
        <sz val="11"/>
        <color rgb="FF006096"/>
        <rFont val="Roboto Condensed"/>
      </rPr>
      <t xml:space="preserve">
</t>
    </r>
    <r>
      <rPr>
        <sz val="11"/>
        <color rgb="FF006096"/>
        <rFont val="Roboto Condensed"/>
      </rPr>
      <t>lcredit = -1</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/etc/pam.d/system-password</t>
    </r>
    <r>
      <rPr>
        <sz val="11"/>
        <color rgb="FF000000"/>
        <rFont val="Calibri"/>
      </rPr>
      <t xml:space="preserve"> and </t>
    </r>
    <r>
      <rPr>
        <b/>
        <sz val="11"/>
        <color rgb="FF000000"/>
        <rFont val="Calibri"/>
      </rPr>
      <t>/etc/pam.d/system-auth</t>
    </r>
    <r>
      <rPr>
        <sz val="11"/>
        <color rgb="FF000000"/>
        <rFont val="Calibri"/>
      </rPr>
      <t xml:space="preserve"> files to include the appropriate options for </t>
    </r>
    <r>
      <rPr>
        <b/>
        <sz val="11"/>
        <color rgb="FF000000"/>
        <rFont val="Calibri"/>
      </rPr>
      <t>pam_pwquality.so</t>
    </r>
    <r>
      <rPr>
        <sz val="11"/>
        <color rgb="FF000000"/>
        <rFont val="Calibri"/>
      </rPr>
      <t xml:space="preserve"> and to conform to site policy:</t>
    </r>
    <r>
      <rPr>
        <sz val="11"/>
        <color rgb="FF000000"/>
        <rFont val="Calibri"/>
      </rPr>
      <t xml:space="preserve">
</t>
    </r>
    <r>
      <rPr>
        <sz val="11"/>
        <color rgb="FF006096"/>
        <rFont val="Roboto Condensed"/>
      </rPr>
      <t>password requisite pam_pwquality.so retry=3</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</si>
  <si>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checks the strength of passwords. It performs checks such as making sure a password is not a dictionary word, it is a certain length, contains a mix of characters (e.g. alphabet, numeric, other) and more. The following are definitions of the </t>
    </r>
    <r>
      <rPr>
        <b/>
        <sz val="11"/>
        <color rgb="FF000000"/>
        <rFont val="Calibri"/>
      </rPr>
      <t>pam_pwquality.so</t>
    </r>
    <r>
      <rPr>
        <sz val="11"/>
        <color rgb="FF000000"/>
        <rFont val="Calibri"/>
      </rPr>
      <t xml:space="preserve"> options.</t>
    </r>
    <r>
      <rPr>
        <sz val="11"/>
        <color rgb="FF000000"/>
        <rFont val="Calibri"/>
      </rPr>
      <t xml:space="preserve">
</t>
    </r>
    <r>
      <rPr>
        <sz val="11"/>
        <color rgb="FF000000"/>
        <rFont val="Calibri"/>
      </rPr>
      <t xml:space="preserve">The following options are set in the </t>
    </r>
    <r>
      <rPr>
        <b/>
        <sz val="11"/>
        <color rgb="FF000000"/>
        <rFont val="Calibri"/>
      </rPr>
      <t>/etc/security/pwquality.conf</t>
    </r>
    <r>
      <rPr>
        <sz val="11"/>
        <color rgb="FF000000"/>
        <rFont val="Calibri"/>
      </rPr>
      <t xml:space="preserve"> file:</t>
    </r>
    <r>
      <rPr>
        <sz val="11"/>
        <color rgb="FF000000"/>
        <rFont val="Calibri"/>
      </rPr>
      <t xml:space="preserve">
</t>
    </r>
    <r>
      <rPr>
        <sz val="11"/>
        <color rgb="FF000000"/>
        <rFont val="Calibri"/>
      </rPr>
      <t>Password Length:</t>
    </r>
    <r>
      <rPr>
        <sz val="11"/>
        <color rgb="FF000000"/>
        <rFont val="Calibri"/>
      </rPr>
      <t xml:space="preserve">
</t>
    </r>
    <r>
      <rPr>
        <sz val="11"/>
        <color rgb="FF000000"/>
        <rFont val="Calibri"/>
      </rPr>
      <t xml:space="preserve">- </t>
    </r>
    <r>
      <rPr>
        <b/>
        <sz val="11"/>
        <color rgb="FF000000"/>
        <rFont val="Calibri"/>
      </rPr>
      <t>minlen = 14</t>
    </r>
    <r>
      <rPr>
        <sz val="11"/>
        <color rgb="FF000000"/>
        <rFont val="Calibri"/>
      </rPr>
      <t xml:space="preserve"> - password must be 14 characters or more</t>
    </r>
    <r>
      <rPr>
        <sz val="11"/>
        <color rgb="FF000000"/>
        <rFont val="Calibri"/>
      </rPr>
      <t xml:space="preserve">
</t>
    </r>
    <r>
      <rPr>
        <sz val="11"/>
        <color rgb="FF000000"/>
        <rFont val="Calibri"/>
      </rPr>
      <t>Password complexity:</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 The minimum number of required classes of characters for the new password (digits, uppercase, lowercase, others)</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t>
    </r>
    <r>
      <rPr>
        <b/>
        <sz val="11"/>
        <color rgb="FF000000"/>
        <rFont val="Calibri"/>
      </rPr>
      <t>dcredit = -1</t>
    </r>
    <r>
      <rPr>
        <sz val="11"/>
        <color rgb="FF000000"/>
        <rFont val="Calibri"/>
      </rPr>
      <t xml:space="preserve"> - provide at least one digit</t>
    </r>
    <r>
      <rPr>
        <sz val="11"/>
        <color rgb="FF000000"/>
        <rFont val="Calibri"/>
      </rPr>
      <t xml:space="preserve">
</t>
    </r>
    <r>
      <rPr>
        <sz val="11"/>
        <color rgb="FF000000"/>
        <rFont val="Calibri"/>
      </rPr>
      <t xml:space="preserve">-  </t>
    </r>
    <r>
      <rPr>
        <b/>
        <sz val="11"/>
        <color rgb="FF000000"/>
        <rFont val="Calibri"/>
      </rPr>
      <t>ucredit = -1</t>
    </r>
    <r>
      <rPr>
        <sz val="11"/>
        <color rgb="FF000000"/>
        <rFont val="Calibri"/>
      </rPr>
      <t xml:space="preserve"> - provide at least one uppercase character</t>
    </r>
    <r>
      <rPr>
        <sz val="11"/>
        <color rgb="FF000000"/>
        <rFont val="Calibri"/>
      </rPr>
      <t xml:space="preserve">
</t>
    </r>
    <r>
      <rPr>
        <sz val="11"/>
        <color rgb="FF000000"/>
        <rFont val="Calibri"/>
      </rPr>
      <t xml:space="preserve">-  </t>
    </r>
    <r>
      <rPr>
        <b/>
        <sz val="11"/>
        <color rgb="FF000000"/>
        <rFont val="Calibri"/>
      </rPr>
      <t>ocredit = -1</t>
    </r>
    <r>
      <rPr>
        <sz val="11"/>
        <color rgb="FF000000"/>
        <rFont val="Calibri"/>
      </rPr>
      <t xml:space="preserve"> - provide at least one special character</t>
    </r>
    <r>
      <rPr>
        <sz val="11"/>
        <color rgb="FF000000"/>
        <rFont val="Calibri"/>
      </rPr>
      <t xml:space="preserve">
</t>
    </r>
    <r>
      <rPr>
        <sz val="11"/>
        <color rgb="FF000000"/>
        <rFont val="Calibri"/>
      </rPr>
      <t xml:space="preserve">-  </t>
    </r>
    <r>
      <rPr>
        <b/>
        <sz val="11"/>
        <color rgb="FF000000"/>
        <rFont val="Calibri"/>
      </rPr>
      <t>lcredit = -1</t>
    </r>
    <r>
      <rPr>
        <sz val="11"/>
        <color rgb="FF000000"/>
        <rFont val="Calibri"/>
      </rPr>
      <t xml:space="preserve"> - provide at least one lowercase character</t>
    </r>
    <r>
      <rPr>
        <sz val="11"/>
        <color rgb="FF000000"/>
        <rFont val="Calibri"/>
      </rPr>
      <t xml:space="preserve">
</t>
    </r>
    <r>
      <rPr>
        <sz val="11"/>
        <color rgb="FF000000"/>
        <rFont val="Calibri"/>
      </rPr>
      <t xml:space="preserve">The following is set in the </t>
    </r>
    <r>
      <rPr>
        <b/>
        <sz val="11"/>
        <color rgb="FF000000"/>
        <rFont val="Calibri"/>
      </rPr>
      <t>/etc/pam.d/system-password</t>
    </r>
    <r>
      <rPr>
        <sz val="11"/>
        <color rgb="FF000000"/>
        <rFont val="Calibri"/>
      </rPr>
      <t xml:space="preserve"> and </t>
    </r>
    <r>
      <rPr>
        <b/>
        <sz val="11"/>
        <color rgb="FF000000"/>
        <rFont val="Calibri"/>
      </rPr>
      <t>/etc/pam.d/system-auth</t>
    </r>
    <r>
      <rPr>
        <sz val="11"/>
        <color rgb="FF000000"/>
        <rFont val="Calibri"/>
      </rPr>
      <t xml:space="preserve"> files:</t>
    </r>
    <r>
      <rPr>
        <sz val="11"/>
        <color rgb="FF000000"/>
        <rFont val="Calibri"/>
      </rPr>
      <t xml:space="preserve">
</t>
    </r>
    <r>
      <rPr>
        <sz val="11"/>
        <color rgb="FF000000"/>
        <rFont val="Calibri"/>
      </rPr>
      <t xml:space="preserve">- </t>
    </r>
    <r>
      <rPr>
        <b/>
        <sz val="11"/>
        <color rgb="FF000000"/>
        <rFont val="Calibri"/>
      </rPr>
      <t>try_first_pass</t>
    </r>
    <r>
      <rPr>
        <sz val="11"/>
        <color rgb="FF000000"/>
        <rFont val="Calibri"/>
      </rPr>
      <t xml:space="preserve"> - retrieve the password from a previous stacked PAM module. If not available, then prompt the user for a password.</t>
    </r>
    <r>
      <rPr>
        <sz val="11"/>
        <color rgb="FF000000"/>
        <rFont val="Calibri"/>
      </rPr>
      <t xml:space="preserve">
</t>
    </r>
    <r>
      <rPr>
        <sz val="11"/>
        <color rgb="FF000000"/>
        <rFont val="Calibri"/>
      </rPr>
      <t xml:space="preserve">- </t>
    </r>
    <r>
      <rPr>
        <b/>
        <sz val="11"/>
        <color rgb="FF000000"/>
        <rFont val="Calibri"/>
      </rPr>
      <t>retry=3</t>
    </r>
    <r>
      <rPr>
        <sz val="11"/>
        <color rgb="FF000000"/>
        <rFont val="Calibri"/>
      </rPr>
      <t xml:space="preserve"> - Allow 3 tries before sending back a failure.</t>
    </r>
    <r>
      <rPr>
        <sz val="11"/>
        <color rgb="FF000000"/>
        <rFont val="Calibri"/>
      </rPr>
      <t xml:space="preserve">
</t>
    </r>
    <r>
      <rPr>
        <sz val="11"/>
        <color rgb="FF000000"/>
        <rFont val="Calibri"/>
      </rPr>
      <t>The settings shown above are one possible policy. Alter these values to conform to your own organization's password policies.</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in </t>
    </r>
    <r>
      <rPr>
        <b/>
        <sz val="11"/>
        <color rgb="FF000000"/>
        <rFont val="Calibri"/>
      </rPr>
      <t>/etc/security/pwquality.conf</t>
    </r>
    <r>
      <rPr>
        <sz val="11"/>
        <color rgb="FF000000"/>
        <rFont val="Calibri"/>
      </rPr>
      <t xml:space="preserve"> must use spaces around the </t>
    </r>
    <r>
      <rPr>
        <b/>
        <sz val="11"/>
        <color rgb="FF000000"/>
        <rFont val="Calibri"/>
      </rPr>
      <t>=</t>
    </r>
    <r>
      <rPr>
        <sz val="11"/>
        <color rgb="FF000000"/>
        <rFont val="Calibri"/>
      </rPr>
      <t xml:space="preserve"> symbol.</t>
    </r>
    <r>
      <rPr>
        <sz val="11"/>
        <color rgb="FF000000"/>
        <rFont val="Calibri"/>
      </rPr>
      <t xml:space="preserve">
</t>
    </r>
    <r>
      <rPr>
        <sz val="11"/>
        <color rgb="FF000000"/>
        <rFont val="Calibri"/>
      </rPr>
      <t xml:space="preserve">- Additional modules options may be set in the </t>
    </r>
    <r>
      <rPr>
        <b/>
        <sz val="11"/>
        <color rgb="FF000000"/>
        <rFont val="Calibri"/>
      </rPr>
      <t>/etc/pam.d/system-password</t>
    </r>
    <r>
      <rPr>
        <sz val="11"/>
        <color rgb="FF000000"/>
        <rFont val="Calibri"/>
      </rPr>
      <t xml:space="preserve"> and </t>
    </r>
    <r>
      <rPr>
        <b/>
        <sz val="11"/>
        <color rgb="FF000000"/>
        <rFont val="Calibri"/>
      </rPr>
      <t>/etc/pam.d/system-auth</t>
    </r>
    <r>
      <rPr>
        <sz val="11"/>
        <color rgb="FF000000"/>
        <rFont val="Calibri"/>
      </rPr>
      <t xml:space="preserve"> files.</t>
    </r>
  </si>
  <si>
    <r>
      <rPr>
        <sz val="11"/>
        <color rgb="FF000000"/>
        <rFont val="Calibri"/>
      </rPr>
      <t>Verify password creation requirements conform to organization policy.</t>
    </r>
    <r>
      <rPr>
        <sz val="11"/>
        <color rgb="FF000000"/>
        <rFont val="Calibri"/>
      </rPr>
      <t xml:space="preserve">
</t>
    </r>
    <r>
      <rPr>
        <sz val="11"/>
        <color rgb="FF000000"/>
        <rFont val="Calibri"/>
      </rPr>
      <t>Run the following command to verify the minimum password length is 14 or more characters:</t>
    </r>
    <r>
      <rPr>
        <sz val="11"/>
        <color rgb="FF000000"/>
        <rFont val="Calibri"/>
      </rPr>
      <t xml:space="preserve">
</t>
    </r>
    <r>
      <rPr>
        <sz val="11"/>
        <color rgb="FF006096"/>
        <rFont val="Roboto Condensed"/>
      </rPr>
      <t># grep -Pi '^\h*minlen\b' /etc/security/pwquality.conf</t>
    </r>
    <r>
      <rPr>
        <sz val="11"/>
        <color rgb="FF006096"/>
        <rFont val="Roboto Condensed"/>
      </rPr>
      <t xml:space="preserve">
</t>
    </r>
    <r>
      <rPr>
        <sz val="11"/>
        <color rgb="FF006096"/>
        <rFont val="Roboto Condensed"/>
      </rPr>
      <t>minlen = 14</t>
    </r>
    <r>
      <rPr>
        <sz val="11"/>
        <color rgb="FF006096"/>
        <rFont val="Roboto Condensed"/>
      </rPr>
      <t xml:space="preserve">
</t>
    </r>
    <r>
      <rPr>
        <sz val="11"/>
        <color rgb="FF000000"/>
        <rFont val="Calibri"/>
      </rPr>
      <t xml:space="preserve">
</t>
    </r>
    <r>
      <rPr>
        <sz val="11"/>
        <color rgb="FF000000"/>
        <rFont val="Calibri"/>
      </rPr>
      <t>Run one of the following commands to verify the required password complexity:</t>
    </r>
    <r>
      <rPr>
        <sz val="11"/>
        <color rgb="FF000000"/>
        <rFont val="Calibri"/>
      </rPr>
      <t xml:space="preserve">
</t>
    </r>
    <r>
      <rPr>
        <sz val="11"/>
        <color rgb="FF006096"/>
        <rFont val="Roboto Condensed"/>
      </rPr>
      <t># grep -Pi '^\h*minclass\b' /etc/security/pwquality.conf</t>
    </r>
    <r>
      <rPr>
        <sz val="11"/>
        <color rgb="FF006096"/>
        <rFont val="Roboto Condensed"/>
      </rPr>
      <t xml:space="preserve">
</t>
    </r>
    <r>
      <rPr>
        <sz val="11"/>
        <color rgb="FF006096"/>
        <rFont val="Roboto Condensed"/>
      </rPr>
      <t>minclass = 4</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6096"/>
        <rFont val="Roboto Condensed"/>
      </rPr>
      <t># grep -Pi '^\h*[duol]credit\b' /etc/security/pwquality.conf</t>
    </r>
    <r>
      <rPr>
        <sz val="11"/>
        <color rgb="FF006096"/>
        <rFont val="Roboto Condensed"/>
      </rPr>
      <t xml:space="preserve">
</t>
    </r>
    <r>
      <rPr>
        <sz val="11"/>
        <color rgb="FF006096"/>
        <rFont val="Roboto Condensed"/>
      </rPr>
      <t>dcredit = -1</t>
    </r>
    <r>
      <rPr>
        <sz val="11"/>
        <color rgb="FF006096"/>
        <rFont val="Roboto Condensed"/>
      </rPr>
      <t xml:space="preserve">
</t>
    </r>
    <r>
      <rPr>
        <sz val="11"/>
        <color rgb="FF006096"/>
        <rFont val="Roboto Condensed"/>
      </rPr>
      <t>ucredit = -1</t>
    </r>
    <r>
      <rPr>
        <sz val="11"/>
        <color rgb="FF006096"/>
        <rFont val="Roboto Condensed"/>
      </rPr>
      <t xml:space="preserve">
</t>
    </r>
    <r>
      <rPr>
        <sz val="11"/>
        <color rgb="FF006096"/>
        <rFont val="Roboto Condensed"/>
      </rPr>
      <t>lcredit = -1</t>
    </r>
    <r>
      <rPr>
        <sz val="11"/>
        <color rgb="FF006096"/>
        <rFont val="Roboto Condensed"/>
      </rPr>
      <t xml:space="preserve">
</t>
    </r>
    <r>
      <rPr>
        <sz val="11"/>
        <color rgb="FF006096"/>
        <rFont val="Roboto Condensed"/>
      </rPr>
      <t>ocredit = -1</t>
    </r>
    <r>
      <rPr>
        <sz val="11"/>
        <color rgb="FF006096"/>
        <rFont val="Roboto Condensed"/>
      </rPr>
      <t xml:space="preserve">
</t>
    </r>
    <r>
      <rPr>
        <sz val="11"/>
        <color rgb="FF000000"/>
        <rFont val="Calibri"/>
      </rPr>
      <t xml:space="preserve">
</t>
    </r>
    <r>
      <rPr>
        <sz val="11"/>
        <color rgb="FF000000"/>
        <rFont val="Calibri"/>
      </rPr>
      <t xml:space="preserve">Run the following commands to verify the files: </t>
    </r>
    <r>
      <rPr>
        <b/>
        <sz val="11"/>
        <color rgb="FF000000"/>
        <rFont val="Calibri"/>
      </rPr>
      <t>/etc/pam.d/system-password</t>
    </r>
    <r>
      <rPr>
        <sz val="11"/>
        <color rgb="FF000000"/>
        <rFont val="Calibri"/>
      </rPr>
      <t xml:space="preserve"> and </t>
    </r>
    <r>
      <rPr>
        <b/>
        <sz val="11"/>
        <color rgb="FF000000"/>
        <rFont val="Calibri"/>
      </rPr>
      <t>/etc/pam.d/system-auth</t>
    </r>
    <r>
      <rPr>
        <sz val="11"/>
        <color rgb="FF000000"/>
        <rFont val="Calibri"/>
      </rPr>
      <t xml:space="preserve"> include </t>
    </r>
    <r>
      <rPr>
        <b/>
        <sz val="11"/>
        <color rgb="FF000000"/>
        <rFont val="Calibri"/>
      </rPr>
      <t>retry=3</t>
    </r>
    <r>
      <rPr>
        <sz val="11"/>
        <color rgb="FF000000"/>
        <rFont val="Calibri"/>
      </rPr>
      <t xml:space="preserve"> on the </t>
    </r>
    <r>
      <rPr>
        <b/>
        <sz val="11"/>
        <color rgb="FF000000"/>
        <rFont val="Calibri"/>
      </rPr>
      <t>password requisite pam_pwquality.so</t>
    </r>
    <r>
      <rPr>
        <sz val="11"/>
        <color rgb="FF000000"/>
        <rFont val="Calibri"/>
      </rPr>
      <t xml:space="preserve"> line:</t>
    </r>
    <r>
      <rPr>
        <sz val="11"/>
        <color rgb="FF000000"/>
        <rFont val="Calibri"/>
      </rPr>
      <t xml:space="preserve">
</t>
    </r>
    <r>
      <rPr>
        <sz val="11"/>
        <color rgb="FF006096"/>
        <rFont val="Roboto Condensed"/>
      </rPr>
      <t># grep -P '^\h*password\h+([^#\n\r]+\h+)?pam_pwquality\.so\h+([^#\n\r]+\h+)?(retry=[1-3])\b' /etc/pam.d/system-password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password    requisite     pam_pwquality.so retry=3</t>
    </r>
    <r>
      <rPr>
        <sz val="11"/>
        <color rgb="FF006096"/>
        <rFont val="Roboto Condensed"/>
      </rPr>
      <t xml:space="preserve">
</t>
    </r>
    <r>
      <rPr>
        <sz val="11"/>
        <color rgb="FF000000"/>
        <rFont val="Calibri"/>
      </rPr>
      <t xml:space="preserve">
</t>
    </r>
    <r>
      <rPr>
        <sz val="11"/>
        <color rgb="FF006096"/>
        <rFont val="Roboto Condensed"/>
      </rPr>
      <t># grep -P '^\h*password\h+([^#\n\r]+\h+)?pam_pwquality\.so\h+([^#\n\r]+\h+)?(retry=[1-3])\b' /etc/pam.d/system-auth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password    requisite     pam_pwquality.so retry=3</t>
    </r>
    <r>
      <rPr>
        <sz val="11"/>
        <color rgb="FF006096"/>
        <rFont val="Roboto Condensed"/>
      </rPr>
      <t xml:space="preserve">
</t>
    </r>
  </si>
  <si>
    <t>5.4.2</t>
  </si>
  <si>
    <r>
      <rPr>
        <sz val="11"/>
        <rFont val="Calibri"/>
      </rPr>
      <t>Ensure lockout for failed password attempts is configured</t>
    </r>
  </si>
  <si>
    <r>
      <rPr>
        <sz val="11"/>
        <color rgb="FF000000"/>
        <rFont val="Calibri"/>
      </rPr>
      <t xml:space="preserve">Set password lockouts and unlock times to conform to site policy. deny should be not greater than </t>
    </r>
    <r>
      <rPr>
        <b/>
        <sz val="11"/>
        <color rgb="FF000000"/>
        <rFont val="Calibri"/>
      </rPr>
      <t>5</t>
    </r>
    <r>
      <rPr>
        <sz val="11"/>
        <color rgb="FF000000"/>
        <rFont val="Calibri"/>
      </rPr>
      <t xml:space="preserve"> and unlock_time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the files </t>
    </r>
    <r>
      <rPr>
        <b/>
        <sz val="11"/>
        <color rgb="FF000000"/>
        <rFont val="Calibri"/>
      </rPr>
      <t>/etc/pam.d/system-auth</t>
    </r>
    <r>
      <rPr>
        <sz val="11"/>
        <color rgb="FF000000"/>
        <rFont val="Calibri"/>
      </rPr>
      <t xml:space="preserve"> and </t>
    </r>
    <r>
      <rPr>
        <b/>
        <sz val="11"/>
        <color rgb="FF000000"/>
        <rFont val="Calibri"/>
      </rPr>
      <t>/etc/pam.d/system-password</t>
    </r>
    <r>
      <rPr>
        <sz val="11"/>
        <color rgb="FF000000"/>
        <rFont val="Calibri"/>
      </rPr>
      <t xml:space="preserve"> and add the following lines:</t>
    </r>
    <r>
      <rPr>
        <sz val="11"/>
        <color rgb="FF000000"/>
        <rFont val="Calibri"/>
      </rPr>
      <t xml:space="preserve">
</t>
    </r>
    <r>
      <rPr>
        <sz val="11"/>
        <color rgb="FF000000"/>
        <rFont val="Calibri"/>
      </rPr>
      <t xml:space="preserve">Modify the </t>
    </r>
    <r>
      <rPr>
        <b/>
        <sz val="11"/>
        <color rgb="FF000000"/>
        <rFont val="Calibri"/>
      </rPr>
      <t>deny=</t>
    </r>
    <r>
      <rPr>
        <sz val="11"/>
        <color rgb="FF000000"/>
        <rFont val="Calibri"/>
      </rPr>
      <t xml:space="preserve"> and </t>
    </r>
    <r>
      <rPr>
        <b/>
        <sz val="11"/>
        <color rgb="FF000000"/>
        <rFont val="Calibri"/>
      </rPr>
      <t>unlock_time=</t>
    </r>
    <r>
      <rPr>
        <sz val="11"/>
        <color rgb="FF000000"/>
        <rFont val="Calibri"/>
      </rPr>
      <t xml:space="preserve"> parameters to conform to local site policy, Not to be greater than </t>
    </r>
    <r>
      <rPr>
        <b/>
        <sz val="11"/>
        <color rgb="FF000000"/>
        <rFont val="Calibri"/>
      </rPr>
      <t>deny=5</t>
    </r>
    <r>
      <rPr>
        <sz val="11"/>
        <color rgb="FF000000"/>
        <rFont val="Calibri"/>
      </rPr>
      <t>:</t>
    </r>
    <r>
      <rPr>
        <sz val="11"/>
        <color rgb="FF000000"/>
        <rFont val="Calibri"/>
      </rPr>
      <t xml:space="preserve">
</t>
    </r>
    <r>
      <rPr>
        <sz val="11"/>
        <color rgb="FF000000"/>
        <rFont val="Calibri"/>
      </rPr>
      <t xml:space="preserve">Add the following lines to the </t>
    </r>
    <r>
      <rPr>
        <b/>
        <sz val="11"/>
        <color rgb="FF000000"/>
        <rFont val="Calibri"/>
      </rPr>
      <t>auth</t>
    </r>
    <r>
      <rPr>
        <sz val="11"/>
        <color rgb="FF000000"/>
        <rFont val="Calibri"/>
      </rPr>
      <t xml:space="preserve"> section:</t>
    </r>
    <r>
      <rPr>
        <sz val="11"/>
        <color rgb="FF000000"/>
        <rFont val="Calibri"/>
      </rPr>
      <t xml:space="preserve">
</t>
    </r>
    <r>
      <rPr>
        <sz val="11"/>
        <color rgb="FF006096"/>
        <rFont val="Roboto Condensed"/>
      </rPr>
      <t>auth        required      pam_faillock.so preauth silent audit deny=5 unlock_time=900</t>
    </r>
    <r>
      <rPr>
        <sz val="11"/>
        <color rgb="FF006096"/>
        <rFont val="Roboto Condensed"/>
      </rPr>
      <t xml:space="preserve">
</t>
    </r>
    <r>
      <rPr>
        <sz val="11"/>
        <color rgb="FF006096"/>
        <rFont val="Roboto Condensed"/>
      </rPr>
      <t>auth        [default=die] pam_faillock.so authfail audit deny=5 unlock_time=900</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auth</t>
    </r>
    <r>
      <rPr>
        <sz val="11"/>
        <color rgb="FF000000"/>
        <rFont val="Calibri"/>
      </rPr>
      <t xml:space="preserve"> sections should look similar to the following example:</t>
    </r>
    <r>
      <rPr>
        <sz val="11"/>
        <color rgb="FF000000"/>
        <rFont val="Calibri"/>
      </rPr>
      <t xml:space="preserve">
</t>
    </r>
    <r>
      <rPr>
        <b/>
        <sz val="11"/>
        <color rgb="FF000000"/>
        <rFont val="Calibri"/>
      </rPr>
      <t>Note:</t>
    </r>
    <r>
      <rPr>
        <sz val="11"/>
        <color rgb="FF000000"/>
        <rFont val="Calibri"/>
      </rPr>
      <t xml:space="preserve"> The ordering on the lines in the auth section is important. The </t>
    </r>
    <r>
      <rPr>
        <b/>
        <sz val="11"/>
        <color rgb="FF000000"/>
        <rFont val="Calibri"/>
      </rPr>
      <t>preauth</t>
    </r>
    <r>
      <rPr>
        <sz val="11"/>
        <color rgb="FF000000"/>
        <rFont val="Calibri"/>
      </rPr>
      <t xml:space="preserve"> line needs to below the line </t>
    </r>
    <r>
      <rPr>
        <b/>
        <sz val="11"/>
        <color rgb="FF000000"/>
        <rFont val="Calibri"/>
      </rPr>
      <t>auth        required      pam_env.so</t>
    </r>
    <r>
      <rPr>
        <sz val="11"/>
        <color rgb="FF000000"/>
        <rFont val="Calibri"/>
      </rPr>
      <t xml:space="preserve"> and above all password validation lines.  The </t>
    </r>
    <r>
      <rPr>
        <b/>
        <sz val="11"/>
        <color rgb="FF000000"/>
        <rFont val="Calibri"/>
      </rPr>
      <t>authfail</t>
    </r>
    <r>
      <rPr>
        <sz val="11"/>
        <color rgb="FF000000"/>
        <rFont val="Calibri"/>
      </rPr>
      <t xml:space="preserve"> line needs to be after all password validation lines such as </t>
    </r>
    <r>
      <rPr>
        <b/>
        <sz val="11"/>
        <color rgb="FF000000"/>
        <rFont val="Calibri"/>
      </rPr>
      <t>pam_sss.so</t>
    </r>
    <r>
      <rPr>
        <sz val="11"/>
        <color rgb="FF000000"/>
        <rFont val="Calibri"/>
      </rPr>
      <t>. Incorrect order can cause you to be locked out of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        required      pam_env.so</t>
    </r>
    <r>
      <rPr>
        <sz val="11"/>
        <color rgb="FF006096"/>
        <rFont val="Roboto Condensed"/>
      </rPr>
      <t xml:space="preserve">
</t>
    </r>
    <r>
      <rPr>
        <sz val="11"/>
        <color rgb="FF006096"/>
        <rFont val="Roboto Condensed"/>
      </rPr>
      <t>auth        required      pam_faillock.so preauth silent audit deny=5 unlock_time=900 # &lt;- Under "auth required pam_env.so"</t>
    </r>
    <r>
      <rPr>
        <sz val="11"/>
        <color rgb="FF006096"/>
        <rFont val="Roboto Condensed"/>
      </rPr>
      <t xml:space="preserve">
</t>
    </r>
    <r>
      <rPr>
        <sz val="11"/>
        <color rgb="FF006096"/>
        <rFont val="Roboto Condensed"/>
      </rPr>
      <t>auth        sufficient    pam_unix.so nullok try_first_pass</t>
    </r>
    <r>
      <rPr>
        <sz val="11"/>
        <color rgb="FF006096"/>
        <rFont val="Roboto Condensed"/>
      </rPr>
      <t xml:space="preserve">
</t>
    </r>
    <r>
      <rPr>
        <sz val="11"/>
        <color rgb="FF006096"/>
        <rFont val="Roboto Condensed"/>
      </rPr>
      <t>auth        [default=die] pam_faillock.so authfail audit deny=5 unlock_time=900 # &lt;- Last auth line before "auth requisite  pam_succeed_if.so"</t>
    </r>
    <r>
      <rPr>
        <sz val="11"/>
        <color rgb="FF006096"/>
        <rFont val="Roboto Condensed"/>
      </rPr>
      <t xml:space="preserve">
</t>
    </r>
    <r>
      <rPr>
        <sz val="11"/>
        <color rgb="FF006096"/>
        <rFont val="Roboto Condensed"/>
      </rPr>
      <t>auth        requisite     pam_succeed_if.so uid &gt;= 1000 quiet_success</t>
    </r>
    <r>
      <rPr>
        <sz val="11"/>
        <color rgb="FF006096"/>
        <rFont val="Roboto Condensed"/>
      </rPr>
      <t xml:space="preserve">
</t>
    </r>
    <r>
      <rPr>
        <sz val="11"/>
        <color rgb="FF006096"/>
        <rFont val="Roboto Condensed"/>
      </rPr>
      <t>auth        required      pam_deny.so</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account</t>
    </r>
    <r>
      <rPr>
        <sz val="11"/>
        <color rgb="FF000000"/>
        <rFont val="Calibri"/>
      </rPr>
      <t xml:space="preserve"> section:</t>
    </r>
    <r>
      <rPr>
        <sz val="11"/>
        <color rgb="FF000000"/>
        <rFont val="Calibri"/>
      </rPr>
      <t xml:space="preserve">
</t>
    </r>
    <r>
      <rPr>
        <sz val="11"/>
        <color rgb="FF006096"/>
        <rFont val="Roboto Condensed"/>
      </rPr>
      <t>account     required      pam_faillock.so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account     required     pam_faillock.so</t>
    </r>
    <r>
      <rPr>
        <sz val="11"/>
        <color rgb="FF006096"/>
        <rFont val="Roboto Condensed"/>
      </rPr>
      <t xml:space="preserve">
</t>
    </r>
    <r>
      <rPr>
        <sz val="11"/>
        <color rgb="FF006096"/>
        <rFont val="Roboto Condensed"/>
      </rPr>
      <t>account     required     pam_unix.so</t>
    </r>
    <r>
      <rPr>
        <sz val="11"/>
        <color rgb="FF006096"/>
        <rFont val="Roboto Condensed"/>
      </rPr>
      <t xml:space="preserve">
</t>
    </r>
    <r>
      <rPr>
        <sz val="11"/>
        <color rgb="FF006096"/>
        <rFont val="Roboto Condensed"/>
      </rPr>
      <t>account     sufficient   pam_localuser.so</t>
    </r>
    <r>
      <rPr>
        <sz val="11"/>
        <color rgb="FF006096"/>
        <rFont val="Roboto Condensed"/>
      </rPr>
      <t xml:space="preserve">
</t>
    </r>
    <r>
      <rPr>
        <sz val="11"/>
        <color rgb="FF006096"/>
        <rFont val="Roboto Condensed"/>
      </rPr>
      <t>account     sufficient   pam_pam_succeed_if.so uid &lt; 1000 quiet</t>
    </r>
    <r>
      <rPr>
        <sz val="11"/>
        <color rgb="FF006096"/>
        <rFont val="Roboto Condensed"/>
      </rPr>
      <t xml:space="preserve">
</t>
    </r>
    <r>
      <rPr>
        <sz val="11"/>
        <color rgb="FF006096"/>
        <rFont val="Roboto Condensed"/>
      </rPr>
      <t>account     required     pam_permit.so</t>
    </r>
    <r>
      <rPr>
        <sz val="11"/>
        <color rgb="FF006096"/>
        <rFont val="Roboto Condensed"/>
      </rPr>
      <t xml:space="preserve">
</t>
    </r>
  </si>
  <si>
    <r>
      <rPr>
        <sz val="11"/>
        <color rgb="FF000000"/>
        <rFont val="Calibri"/>
      </rPr>
      <t xml:space="preserve">Lock out users after </t>
    </r>
    <r>
      <rPr>
        <i/>
        <sz val="11"/>
        <color rgb="FF000000"/>
        <rFont val="Calibri"/>
      </rPr>
      <t>n</t>
    </r>
    <r>
      <rPr>
        <sz val="11"/>
        <color rgb="FF000000"/>
        <rFont val="Calibri"/>
      </rPr>
      <t xml:space="preserve"> unsuccessful consecutive login attempts.</t>
    </r>
    <r>
      <rPr>
        <sz val="11"/>
        <color rgb="FF000000"/>
        <rFont val="Calibri"/>
      </rPr>
      <t xml:space="preserve">
</t>
    </r>
    <r>
      <rPr>
        <sz val="11"/>
        <color rgb="FF000000"/>
        <rFont val="Calibri"/>
      </rPr>
      <t xml:space="preserve">- </t>
    </r>
    <r>
      <rPr>
        <b/>
        <sz val="11"/>
        <color rgb="FF000000"/>
        <rFont val="Calibri"/>
      </rPr>
      <t>deny=&lt;n&gt;</t>
    </r>
    <r>
      <rPr>
        <sz val="11"/>
        <color rgb="FF000000"/>
        <rFont val="Calibri"/>
      </rPr>
      <t xml:space="preserve"> - Number of attempts before the account is locked</t>
    </r>
    <r>
      <rPr>
        <sz val="11"/>
        <color rgb="FF000000"/>
        <rFont val="Calibri"/>
      </rPr>
      <t xml:space="preserve">
</t>
    </r>
    <r>
      <rPr>
        <sz val="11"/>
        <color rgb="FF000000"/>
        <rFont val="Calibri"/>
      </rPr>
      <t xml:space="preserve">- </t>
    </r>
    <r>
      <rPr>
        <b/>
        <sz val="11"/>
        <color rgb="FF000000"/>
        <rFont val="Calibri"/>
      </rPr>
      <t>unlock_time=&lt;n&gt;</t>
    </r>
    <r>
      <rPr>
        <sz val="11"/>
        <color rgb="FF000000"/>
        <rFont val="Calibri"/>
      </rPr>
      <t xml:space="preserve"> - Time in seconds before the account is unlocked</t>
    </r>
    <r>
      <rPr>
        <sz val="11"/>
        <color rgb="FF000000"/>
        <rFont val="Calibri"/>
      </rPr>
      <t xml:space="preserve">
</t>
    </r>
    <r>
      <rPr>
        <b/>
        <sz val="11"/>
        <color rgb="FF000000"/>
        <rFont val="Calibri"/>
      </rPr>
      <t>Note:</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r>
      <rPr>
        <sz val="11"/>
        <color rgb="FF000000"/>
        <rFont val="Calibri"/>
      </rPr>
      <t>.</t>
    </r>
  </si>
  <si>
    <r>
      <rPr>
        <sz val="11"/>
        <color rgb="FF000000"/>
        <rFont val="Calibri"/>
      </rPr>
      <t xml:space="preserve">Verify password lockouts are configured. Depending on the version you are running, follow </t>
    </r>
    <r>
      <rPr>
        <b/>
        <sz val="11"/>
        <color rgb="FF000000"/>
        <rFont val="Calibri"/>
      </rPr>
      <t>one</t>
    </r>
    <r>
      <rPr>
        <sz val="11"/>
        <color rgb="FF000000"/>
        <rFont val="Calibri"/>
      </rPr>
      <t xml:space="preserve"> of the two methods below.</t>
    </r>
    <r>
      <rPr>
        <sz val="11"/>
        <color rgb="FF000000"/>
        <rFont val="Calibri"/>
      </rPr>
      <t xml:space="preserve">
</t>
    </r>
    <r>
      <rPr>
        <sz val="11"/>
        <color rgb="FF000000"/>
        <rFont val="Calibri"/>
      </rPr>
      <t xml:space="preserve">- </t>
    </r>
    <r>
      <rPr>
        <b/>
        <sz val="11"/>
        <color rgb="FF000000"/>
        <rFont val="Calibri"/>
      </rPr>
      <t>deny</t>
    </r>
    <r>
      <rPr>
        <sz val="11"/>
        <color rgb="FF000000"/>
        <rFont val="Calibri"/>
      </rPr>
      <t xml:space="preserve"> </t>
    </r>
    <r>
      <rPr>
        <b/>
        <sz val="11"/>
        <color rgb="FF000000"/>
        <rFont val="Calibri"/>
      </rPr>
      <t>should not</t>
    </r>
    <r>
      <rPr>
        <sz val="11"/>
        <color rgb="FF000000"/>
        <rFont val="Calibri"/>
      </rPr>
      <t xml:space="preserve"> be </t>
    </r>
    <r>
      <rPr>
        <b/>
        <sz val="11"/>
        <color rgb="FF000000"/>
        <rFont val="Calibri"/>
      </rPr>
      <t>0</t>
    </r>
    <r>
      <rPr>
        <sz val="11"/>
        <color rgb="FF000000"/>
        <rFont val="Calibri"/>
      </rPr>
      <t xml:space="preserve"> (never) or greater than </t>
    </r>
    <r>
      <rPr>
        <b/>
        <sz val="11"/>
        <color rgb="FF000000"/>
        <rFont val="Calibri"/>
      </rPr>
      <t>5</t>
    </r>
    <r>
      <rPr>
        <sz val="11"/>
        <color rgb="FF000000"/>
        <rFont val="Calibri"/>
      </rPr>
      <t>.</t>
    </r>
    <r>
      <rPr>
        <sz val="11"/>
        <color rgb="FF000000"/>
        <rFont val="Calibri"/>
      </rPr>
      <t xml:space="preserve">
</t>
    </r>
    <r>
      <rPr>
        <sz val="11"/>
        <color rgb="FF000000"/>
        <rFont val="Calibri"/>
      </rPr>
      <t xml:space="preserve">- </t>
    </r>
    <r>
      <rPr>
        <b/>
        <sz val="11"/>
        <color rgb="FF000000"/>
        <rFont val="Calibri"/>
      </rPr>
      <t>unlock_time</t>
    </r>
    <r>
      <rPr>
        <sz val="11"/>
        <color rgb="FF000000"/>
        <rFont val="Calibri"/>
      </rPr>
      <t xml:space="preserve"> </t>
    </r>
    <r>
      <rPr>
        <b/>
        <sz val="11"/>
        <color rgb="FF000000"/>
        <rFont val="Calibri"/>
      </rPr>
      <t>should</t>
    </r>
    <r>
      <rPr>
        <sz val="11"/>
        <color rgb="FF000000"/>
        <rFont val="Calibri"/>
      </rPr>
      <t xml:space="preserve">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more.</t>
    </r>
    <r>
      <rPr>
        <sz val="11"/>
        <color rgb="FF000000"/>
        <rFont val="Calibri"/>
      </rPr>
      <t xml:space="preserve">
</t>
    </r>
    <r>
      <rPr>
        <sz val="11"/>
        <color rgb="FF000000"/>
        <rFont val="Calibri"/>
      </rPr>
      <t xml:space="preserve">These settings are commonly configured with the </t>
    </r>
    <r>
      <rPr>
        <b/>
        <sz val="11"/>
        <color rgb="FF000000"/>
        <rFont val="Calibri"/>
      </rPr>
      <t>pam_failock.so</t>
    </r>
    <r>
      <rPr>
        <sz val="11"/>
        <color rgb="FF000000"/>
        <rFont val="Calibri"/>
      </rPr>
      <t xml:space="preserve"> module found in </t>
    </r>
    <r>
      <rPr>
        <b/>
        <sz val="11"/>
        <color rgb="FF000000"/>
        <rFont val="Calibri"/>
      </rPr>
      <t>/etc/pam.d/system-auth</t>
    </r>
    <r>
      <rPr>
        <sz val="11"/>
        <color rgb="FF000000"/>
        <rFont val="Calibri"/>
      </rPr>
      <t xml:space="preserve"> and </t>
    </r>
    <r>
      <rPr>
        <b/>
        <sz val="11"/>
        <color rgb="FF000000"/>
        <rFont val="Calibri"/>
      </rPr>
      <t>/etc/pam.d/system-password</t>
    </r>
    <r>
      <rPr>
        <sz val="11"/>
        <color rgb="FF000000"/>
        <rFont val="Calibri"/>
      </rPr>
      <t>.</t>
    </r>
    <r>
      <rPr>
        <sz val="11"/>
        <color rgb="FF000000"/>
        <rFont val="Calibri"/>
      </rPr>
      <t xml:space="preserve">
</t>
    </r>
    <r>
      <rPr>
        <sz val="11"/>
        <color rgb="FF000000"/>
        <rFont val="Calibri"/>
      </rPr>
      <t>Run the following command and review the output to ensure that it follows local site policy.</t>
    </r>
    <r>
      <rPr>
        <sz val="11"/>
        <color rgb="FF000000"/>
        <rFont val="Calibri"/>
      </rPr>
      <t xml:space="preserve">
</t>
    </r>
    <r>
      <rPr>
        <sz val="11"/>
        <color rgb="FF006096"/>
        <rFont val="Roboto Condensed"/>
      </rPr>
      <t># grep -P '^\h*auth\h+[^#\n\r]+\h+pam_faillock.so\s+' /etc/pam.d/system-password /etc/pam.d/system-auth</t>
    </r>
    <r>
      <rPr>
        <sz val="11"/>
        <color rgb="FF006096"/>
        <rFont val="Roboto Condensed"/>
      </rPr>
      <t xml:space="preserve">
</t>
    </r>
    <r>
      <rPr>
        <sz val="11"/>
        <color rgb="FF000000"/>
        <rFont val="Calibri"/>
      </rPr>
      <t xml:space="preserve">
</t>
    </r>
    <r>
      <rPr>
        <sz val="11"/>
        <color rgb="FF000000"/>
        <rFont val="Calibri"/>
      </rPr>
      <t>Output should look similar to:</t>
    </r>
    <r>
      <rPr>
        <sz val="11"/>
        <color rgb="FF000000"/>
        <rFont val="Calibri"/>
      </rPr>
      <t xml:space="preserve">
</t>
    </r>
    <r>
      <rPr>
        <sz val="11"/>
        <color rgb="FF006096"/>
        <rFont val="Roboto Condensed"/>
      </rPr>
      <t>/etc/pam.d/system-password:auth     required     pam_faillock.so preauth silent deny=5 unlock_time=900</t>
    </r>
    <r>
      <rPr>
        <sz val="11"/>
        <color rgb="FF006096"/>
        <rFont val="Roboto Condensed"/>
      </rPr>
      <t xml:space="preserve">
</t>
    </r>
    <r>
      <rPr>
        <sz val="11"/>
        <color rgb="FF006096"/>
        <rFont val="Roboto Condensed"/>
      </rPr>
      <t>/etc/pam.d/system-password:auth     required     pam_faillock.so authfail deny=5 unlock_time=900</t>
    </r>
    <r>
      <rPr>
        <sz val="11"/>
        <color rgb="FF006096"/>
        <rFont val="Roboto Condensed"/>
      </rPr>
      <t xml:space="preserve">
</t>
    </r>
    <r>
      <rPr>
        <sz val="11"/>
        <color rgb="FF006096"/>
        <rFont val="Roboto Condensed"/>
      </rPr>
      <t>/etc/pam.d/system-auth:auth       required     pam_faillock.so preauth silent deny=5 unlock_time=900</t>
    </r>
    <r>
      <rPr>
        <sz val="11"/>
        <color rgb="FF006096"/>
        <rFont val="Roboto Condensed"/>
      </rPr>
      <t xml:space="preserve">
</t>
    </r>
    <r>
      <rPr>
        <sz val="11"/>
        <color rgb="FF006096"/>
        <rFont val="Roboto Condensed"/>
      </rPr>
      <t>/etc/pam.d/system-auth:auth       required     pam_faillock.so authfail deny=5 unlock_time=900</t>
    </r>
    <r>
      <rPr>
        <sz val="11"/>
        <color rgb="FF006096"/>
        <rFont val="Roboto Condensed"/>
      </rPr>
      <t xml:space="preserve">
</t>
    </r>
  </si>
  <si>
    <t>5.4.3</t>
  </si>
  <si>
    <r>
      <rPr>
        <sz val="11"/>
        <rFont val="Calibri"/>
      </rPr>
      <t>Ensure password hashing algorithm is SHA-512</t>
    </r>
  </si>
  <si>
    <r>
      <rPr>
        <sz val="11"/>
        <color rgb="FF000000"/>
        <rFont val="Calibri"/>
      </rPr>
      <t xml:space="preserve">Edit the </t>
    </r>
    <r>
      <rPr>
        <b/>
        <sz val="11"/>
        <color rgb="FF000000"/>
        <rFont val="Calibri"/>
      </rPr>
      <t>/etc/pam.d/system-password</t>
    </r>
    <r>
      <rPr>
        <sz val="11"/>
        <color rgb="FF000000"/>
        <rFont val="Calibri"/>
      </rPr>
      <t xml:space="preserve"> and </t>
    </r>
    <r>
      <rPr>
        <b/>
        <sz val="11"/>
        <color rgb="FF000000"/>
        <rFont val="Calibri"/>
      </rPr>
      <t>/etc/pam.d/system-auth</t>
    </r>
    <r>
      <rPr>
        <sz val="11"/>
        <color rgb="FF000000"/>
        <rFont val="Calibri"/>
      </rPr>
      <t xml:space="preserve"> files to include </t>
    </r>
    <r>
      <rPr>
        <b/>
        <sz val="11"/>
        <color rgb="FF000000"/>
        <rFont val="Calibri"/>
      </rPr>
      <t>sha512</t>
    </r>
    <r>
      <rPr>
        <sz val="11"/>
        <color rgb="FF000000"/>
        <rFont val="Calibri"/>
      </rPr>
      <t xml:space="preserve"> option and remove the </t>
    </r>
    <r>
      <rPr>
        <b/>
        <sz val="11"/>
        <color rgb="FF000000"/>
        <rFont val="Calibri"/>
      </rPr>
      <t>md5</t>
    </r>
    <r>
      <rPr>
        <sz val="11"/>
        <color rgb="FF000000"/>
        <rFont val="Calibri"/>
      </rPr>
      <t xml:space="preserve"> option for </t>
    </r>
    <r>
      <rPr>
        <b/>
        <sz val="11"/>
        <color rgb="FF000000"/>
        <rFont val="Calibri"/>
      </rPr>
      <t>pam_unix.so</t>
    </r>
    <r>
      <rPr>
        <sz val="11"/>
        <color rgb="FF000000"/>
        <rFont val="Calibri"/>
      </rPr>
      <t>:</t>
    </r>
    <r>
      <rPr>
        <sz val="11"/>
        <color rgb="FF000000"/>
        <rFont val="Calibri"/>
      </rPr>
      <t xml:space="preserve">
</t>
    </r>
    <r>
      <rPr>
        <sz val="11"/>
        <color rgb="FF006096"/>
        <rFont val="Roboto Condensed"/>
      </rPr>
      <t>password sufficient pam_unix.so sha512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Any system accounts that need to be expired should be carefully done separately by the system administrator to prevent any potential problems.</t>
    </r>
    <r>
      <rPr>
        <sz val="11"/>
        <color rgb="FF000000"/>
        <rFont val="Calibri"/>
      </rPr>
      <t xml:space="preserve">
</t>
    </r>
    <r>
      <rPr>
        <sz val="11"/>
        <color rgb="FF000000"/>
        <rFont val="Calibri"/>
      </rPr>
      <t>- If it is determined that the password algorithm being used is not SHA-512, once it is changed, it is recommended that all user ID's be immediately expired and forced to change their passwords on next login, In accordance with local site policies.</t>
    </r>
  </si>
  <si>
    <r>
      <rPr>
        <sz val="11"/>
        <color rgb="FF000000"/>
        <rFont val="Calibri"/>
      </rPr>
      <t xml:space="preserve">The commands below change password encryption from </t>
    </r>
    <r>
      <rPr>
        <b/>
        <sz val="11"/>
        <color rgb="FF000000"/>
        <rFont val="Calibri"/>
      </rPr>
      <t>md5</t>
    </r>
    <r>
      <rPr>
        <sz val="11"/>
        <color rgb="FF000000"/>
        <rFont val="Calibri"/>
      </rPr>
      <t xml:space="preserve"> to </t>
    </r>
    <r>
      <rPr>
        <b/>
        <sz val="11"/>
        <color rgb="FF000000"/>
        <rFont val="Calibri"/>
      </rPr>
      <t>sha512</t>
    </r>
    <r>
      <rPr>
        <sz val="11"/>
        <color rgb="FF000000"/>
        <rFont val="Calibri"/>
      </rPr>
      <t xml:space="preserve"> (a much stronger hashing algorithm). All existing accounts will need to perform a password change to upgrade the stored hashes to the new algorithm.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These changes only apply to accounts configured on the local system.</t>
    </r>
    <r>
      <rPr>
        <sz val="11"/>
        <color rgb="FF000000"/>
        <rFont val="Calibri"/>
      </rPr>
      <t xml:space="preserve">
</t>
    </r>
    <r>
      <rPr>
        <sz val="11"/>
        <color rgb="FF000000"/>
        <rFont val="Calibri"/>
      </rPr>
      <t>- Additional module options may be set, recommendation only covers those listed here.</t>
    </r>
  </si>
  <si>
    <r>
      <rPr>
        <sz val="11"/>
        <color rgb="FF000000"/>
        <rFont val="Calibri"/>
      </rPr>
      <t>Run the following command to verify the sha512 option is included:</t>
    </r>
    <r>
      <rPr>
        <sz val="11"/>
        <color rgb="FF000000"/>
        <rFont val="Calibri"/>
      </rPr>
      <t xml:space="preserve">
</t>
    </r>
    <r>
      <rPr>
        <sz val="11"/>
        <color rgb="FF006096"/>
        <rFont val="Roboto Condensed"/>
      </rPr>
      <t># grep -P '^\h*password\h+([^#\n\r]+)?\h+pam_unix\.so\h+([^#\n\r]+\h+)?sha512\b' /etc/pam.d/system-auth /etc/pam.d/system-password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/etc/pam.d/system-auth:password    sufficient    pam_unix.so sha512 shadow try_first_pass use_authtok</t>
    </r>
    <r>
      <rPr>
        <sz val="11"/>
        <color rgb="FF006096"/>
        <rFont val="Roboto Condensed"/>
      </rPr>
      <t xml:space="preserve">
</t>
    </r>
    <r>
      <rPr>
        <sz val="11"/>
        <color rgb="FF006096"/>
        <rFont val="Roboto Condensed"/>
      </rPr>
      <t>/etc/pam.d/system-password:password    sufficient    pam_unix.so sha512 shadow try_first_pass use_authtok</t>
    </r>
    <r>
      <rPr>
        <sz val="11"/>
        <color rgb="FF006096"/>
        <rFont val="Roboto Condensed"/>
      </rPr>
      <t xml:space="preserve">
</t>
    </r>
  </si>
  <si>
    <r>
      <rPr>
        <sz val="11"/>
        <color rgb="FF000000"/>
        <rFont val="Calibri"/>
      </rPr>
      <t>sha512</t>
    </r>
  </si>
  <si>
    <t>5.4.4</t>
  </si>
  <si>
    <r>
      <rPr>
        <sz val="11"/>
        <rFont val="Calibri"/>
      </rPr>
      <t>Ensure password reuse is limited</t>
    </r>
  </si>
  <si>
    <r>
      <rPr>
        <sz val="11"/>
        <color rgb="FF000000"/>
        <rFont val="Calibri"/>
      </rPr>
      <t xml:space="preserve">Edit </t>
    </r>
    <r>
      <rPr>
        <b/>
        <sz val="11"/>
        <color rgb="FF000000"/>
        <rFont val="Calibri"/>
      </rPr>
      <t>both</t>
    </r>
    <r>
      <rPr>
        <sz val="11"/>
        <color rgb="FF000000"/>
        <rFont val="Calibri"/>
      </rPr>
      <t xml:space="preserve"> the </t>
    </r>
    <r>
      <rPr>
        <b/>
        <sz val="11"/>
        <color rgb="FF000000"/>
        <rFont val="Calibri"/>
      </rPr>
      <t>/etc/pam.d/system-password</t>
    </r>
    <r>
      <rPr>
        <sz val="11"/>
        <color rgb="FF000000"/>
        <rFont val="Calibri"/>
      </rPr>
      <t xml:space="preserve"> and </t>
    </r>
    <r>
      <rPr>
        <b/>
        <sz val="11"/>
        <color rgb="FF000000"/>
        <rFont val="Calibri"/>
      </rPr>
      <t>/etc/pam.d/system-auth</t>
    </r>
    <r>
      <rPr>
        <sz val="11"/>
        <color rgb="FF000000"/>
        <rFont val="Calibri"/>
      </rPr>
      <t xml:space="preserve"> files to include the remember option and conform to site policy as shown:</t>
    </r>
    <r>
      <rPr>
        <sz val="11"/>
        <color rgb="FF000000"/>
        <rFont val="Calibri"/>
      </rPr>
      <t xml:space="preserve">
</t>
    </r>
    <r>
      <rPr>
        <b/>
        <sz val="11"/>
        <color rgb="FF000000"/>
        <rFont val="Calibri"/>
      </rPr>
      <t>Note:</t>
    </r>
    <r>
      <rPr>
        <sz val="11"/>
        <color rgb="FF000000"/>
        <rFont val="Calibri"/>
      </rPr>
      <t xml:space="preserve"> Add or modify the line containing the </t>
    </r>
    <r>
      <rPr>
        <b/>
        <sz val="11"/>
        <color rgb="FF000000"/>
        <rFont val="Calibri"/>
      </rPr>
      <t>pam_pwhistory.so</t>
    </r>
    <r>
      <rPr>
        <sz val="11"/>
        <color rgb="FF000000"/>
        <rFont val="Calibri"/>
      </rPr>
      <t xml:space="preserve"> </t>
    </r>
    <r>
      <rPr>
        <b/>
        <sz val="11"/>
        <color rgb="FF000000"/>
        <rFont val="Calibri"/>
      </rPr>
      <t xml:space="preserve">after the first occurrence of </t>
    </r>
    <r>
      <rPr>
        <b/>
        <sz val="11"/>
        <color rgb="FF000000"/>
        <rFont val="Calibri"/>
      </rPr>
      <t>password requisite</t>
    </r>
    <r>
      <rPr>
        <b/>
        <sz val="11"/>
        <color rgb="FF000000"/>
        <rFont val="Calibri"/>
      </rPr>
      <t>:</t>
    </r>
    <r>
      <rPr>
        <sz val="11"/>
        <color rgb="FF000000"/>
        <rFont val="Calibri"/>
      </rPr>
      <t xml:space="preserve">
</t>
    </r>
    <r>
      <rPr>
        <sz val="11"/>
        <color rgb="FF006096"/>
        <rFont val="Roboto Condensed"/>
      </rPr>
      <t>password    requisite      pam_pwhistory.so remember=5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b/>
        <sz val="11"/>
        <color rgb="FF000000"/>
        <rFont val="Calibri"/>
      </rPr>
      <t>Second line is modified</t>
    </r>
    <r>
      <rPr>
        <sz val="11"/>
        <color rgb="FF000000"/>
        <rFont val="Calibri"/>
      </rPr>
      <t>)</t>
    </r>
    <r>
      <rPr>
        <sz val="11"/>
        <color rgb="FF000000"/>
        <rFont val="Calibri"/>
      </rPr>
      <t xml:space="preserve">
</t>
    </r>
    <r>
      <rPr>
        <sz val="11"/>
        <color rgb="FF006096"/>
        <rFont val="Roboto Condensed"/>
      </rPr>
      <t>password    requisite     pam_pwquality.so try_first_pass local_users_only authtok_type=</t>
    </r>
    <r>
      <rPr>
        <sz val="11"/>
        <color rgb="FF006096"/>
        <rFont val="Roboto Condensed"/>
      </rPr>
      <t xml:space="preserve">
</t>
    </r>
    <r>
      <rPr>
        <sz val="11"/>
        <color rgb="FF006096"/>
        <rFont val="Roboto Condensed"/>
      </rPr>
      <t xml:space="preserve">password    requisite     pam_pwhistory.so use_authtok remember=5 retry=3 </t>
    </r>
    <r>
      <rPr>
        <sz val="11"/>
        <color rgb="FF006096"/>
        <rFont val="Roboto Condensed"/>
      </rPr>
      <t xml:space="preserve">
</t>
    </r>
    <r>
      <rPr>
        <sz val="11"/>
        <color rgb="FF006096"/>
        <rFont val="Roboto Condensed"/>
      </rPr>
      <t>password    sufficient    pam_unix.so sha512 shadow try_first_pass use_authtok</t>
    </r>
    <r>
      <rPr>
        <sz val="11"/>
        <color rgb="FF006096"/>
        <rFont val="Roboto Condensed"/>
      </rPr>
      <t xml:space="preserve">
</t>
    </r>
    <r>
      <rPr>
        <sz val="11"/>
        <color rgb="FF006096"/>
        <rFont val="Roboto Condensed"/>
      </rPr>
      <t>password    required      pam_deny.so</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</si>
  <si>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t>
    </r>
  </si>
  <si>
    <r>
      <rPr>
        <sz val="11"/>
        <color rgb="FF000000"/>
        <rFont val="Calibri"/>
      </rPr>
      <t xml:space="preserve">Verify remembered password history follows local site policy, not to be less than </t>
    </r>
    <r>
      <rPr>
        <b/>
        <sz val="11"/>
        <color rgb="FF000000"/>
        <rFont val="Calibri"/>
      </rPr>
      <t>5</t>
    </r>
    <r>
      <rPr>
        <sz val="11"/>
        <color rgb="FF000000"/>
        <rFont val="Calibri"/>
      </rPr>
      <t>.</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 '^\h*password\h+[^#\n\r]+\h+pam_pwhistory\.so\h+([^#\n\r]+\h+)?remember=([5-9]|[1-9][0-9]+)\b' /etc/pam.d/system-password /etc/pam.d/system-auth</t>
    </r>
    <r>
      <rPr>
        <sz val="11"/>
        <color rgb="FF006096"/>
        <rFont val="Roboto Condensed"/>
      </rPr>
      <t xml:space="preserve">
</t>
    </r>
    <r>
      <rPr>
        <sz val="11"/>
        <color rgb="FF000000"/>
        <rFont val="Calibri"/>
      </rPr>
      <t xml:space="preserve">
</t>
    </r>
    <r>
      <rPr>
        <sz val="11"/>
        <color rgb="FF000000"/>
        <rFont val="Calibri"/>
      </rPr>
      <t>Output should look similar to:</t>
    </r>
    <r>
      <rPr>
        <sz val="11"/>
        <color rgb="FF000000"/>
        <rFont val="Calibri"/>
      </rPr>
      <t xml:space="preserve">
</t>
    </r>
    <r>
      <rPr>
        <sz val="11"/>
        <color rgb="FF006096"/>
        <rFont val="Roboto Condensed"/>
      </rPr>
      <t>/etc/pam.d/system-auth:password    requisite      pam_pwhistory.so remember=5</t>
    </r>
    <r>
      <rPr>
        <sz val="11"/>
        <color rgb="FF006096"/>
        <rFont val="Roboto Condensed"/>
      </rPr>
      <t xml:space="preserve">
</t>
    </r>
    <r>
      <rPr>
        <sz val="11"/>
        <color rgb="FF006096"/>
        <rFont val="Roboto Condensed"/>
      </rPr>
      <t>/etc/pam.d/system-password:password    requisite      pam_pwhistory.so remember=5</t>
    </r>
    <r>
      <rPr>
        <sz val="11"/>
        <color rgb="FF006096"/>
        <rFont val="Roboto Condensed"/>
      </rPr>
      <t xml:space="preserve">
</t>
    </r>
  </si>
  <si>
    <t>Set Shadow Password Suite Parameters</t>
  </si>
  <si>
    <t>5.5.1.1</t>
  </si>
  <si>
    <r>
      <rPr>
        <sz val="11"/>
        <rFont val="Calibri"/>
      </rPr>
      <t>Ensure password expiration is 365 days or less</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</si>
  <si>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</si>
  <si>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  It is recommended that the </t>
    </r>
    <r>
      <rPr>
        <b/>
        <sz val="11"/>
        <color rgb="FF000000"/>
        <rFont val="Calibri"/>
      </rPr>
      <t>PASS_MAX_DAYS</t>
    </r>
    <r>
      <rPr>
        <sz val="11"/>
        <color rgb="FF000000"/>
        <rFont val="Calibri"/>
      </rPr>
      <t xml:space="preserve"> parameter be set to less than or equal to 365 days.</t>
    </r>
  </si>
  <si>
    <r>
      <rPr>
        <sz val="11"/>
        <color rgb="FF000000"/>
        <rFont val="Calibri"/>
      </rPr>
      <t xml:space="preserve">Run the following command and verify </t>
    </r>
    <r>
      <rPr>
        <b/>
        <sz val="11"/>
        <color rgb="FF000000"/>
        <rFont val="Calibri"/>
      </rPr>
      <t>PASS_MAX_DAYS</t>
    </r>
    <r>
      <rPr>
        <sz val="11"/>
        <color rgb="FF000000"/>
        <rFont val="Calibri"/>
      </rPr>
      <t xml:space="preserve"> conforms to site policy (no more than 365 days):</t>
    </r>
    <r>
      <rPr>
        <sz val="11"/>
        <color rgb="FF000000"/>
        <rFont val="Calibri"/>
      </rPr>
      <t xml:space="preserve">
</t>
    </r>
    <r>
      <rPr>
        <sz val="11"/>
        <color rgb="FF006096"/>
        <rFont val="Roboto Condensed"/>
      </rPr>
      <t># grep PASS_MAX_DAYS /etc/login.defs</t>
    </r>
    <r>
      <rPr>
        <sz val="11"/>
        <color rgb="FF006096"/>
        <rFont val="Roboto Condensed"/>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Run the following command and review list of users and PASS_MAX_DAYS to verify that all users' PASS_MAX_DAYS conforms to site policy (no more than 365 days):</t>
    </r>
    <r>
      <rPr>
        <sz val="11"/>
        <color rgb="FF000000"/>
        <rFont val="Calibri"/>
      </rPr>
      <t xml:space="preserve">
</t>
    </r>
    <r>
      <rPr>
        <sz val="11"/>
        <color rgb="FF006096"/>
        <rFont val="Roboto Condensed"/>
      </rPr>
      <t># awk -F: '$2~/^[^*!xX\n\r][^\n\r]+/{print $1":"$5}' /etc/shadow</t>
    </r>
    <r>
      <rPr>
        <sz val="11"/>
        <color rgb="FF006096"/>
        <rFont val="Roboto Condensed"/>
      </rPr>
      <t xml:space="preserve">
</t>
    </r>
    <r>
      <rPr>
        <sz val="11"/>
        <color rgb="FF006096"/>
        <rFont val="Roboto Condensed"/>
      </rPr>
      <t>&lt;user&gt;:&lt;PASS_MAX_DAYS&gt;</t>
    </r>
    <r>
      <rPr>
        <sz val="11"/>
        <color rgb="FF006096"/>
        <rFont val="Roboto Condensed"/>
      </rPr>
      <t xml:space="preserve">
</t>
    </r>
  </si>
  <si>
    <t>5.5.1.2</t>
  </si>
  <si>
    <r>
      <rPr>
        <sz val="11"/>
        <rFont val="Calibri"/>
      </rPr>
      <t>Ensure minimum days between password changes is configured</t>
    </r>
  </si>
  <si>
    <r>
      <rPr>
        <sz val="11"/>
        <color rgb="FF000000"/>
        <rFont val="Calibri"/>
      </rPr>
      <t xml:space="preserve">Set the </t>
    </r>
    <r>
      <rPr>
        <b/>
        <sz val="11"/>
        <color rgb="FF000000"/>
        <rFont val="Calibri"/>
      </rPr>
      <t>PASS_MIN_DAYS</t>
    </r>
    <r>
      <rPr>
        <sz val="11"/>
        <color rgb="FF000000"/>
        <rFont val="Calibri"/>
      </rPr>
      <t xml:space="preserve"> parameter to 1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--mindays 1 &lt;user&gt;</t>
    </r>
    <r>
      <rPr>
        <sz val="11"/>
        <color rgb="FF006096"/>
        <rFont val="Roboto Condensed"/>
      </rPr>
      <t xml:space="preserve">
</t>
    </r>
  </si>
  <si>
    <r>
      <rPr>
        <sz val="11"/>
        <color rgb="FF000000"/>
        <rFont val="Calibri"/>
      </rPr>
      <t xml:space="preserve">The </t>
    </r>
    <r>
      <rPr>
        <b/>
        <sz val="11"/>
        <color rgb="FF000000"/>
        <rFont val="Calibri"/>
      </rPr>
      <t>PASS_MIN_DAYS</t>
    </r>
    <r>
      <rPr>
        <sz val="11"/>
        <color rgb="FF000000"/>
        <rFont val="Calibri"/>
      </rPr>
      <t xml:space="preserve"> parameter in </t>
    </r>
    <r>
      <rPr>
        <b/>
        <sz val="11"/>
        <color rgb="FF000000"/>
        <rFont val="Calibri"/>
      </rPr>
      <t>/etc/login.defs</t>
    </r>
    <r>
      <rPr>
        <sz val="11"/>
        <color rgb="FF000000"/>
        <rFont val="Calibri"/>
      </rPr>
      <t xml:space="preserve"> allows an administrator to prevent users from changing their password until a minimum number of days have passed since the last time the user changed their password. It is recommended that </t>
    </r>
    <r>
      <rPr>
        <b/>
        <sz val="11"/>
        <color rgb="FF000000"/>
        <rFont val="Calibri"/>
      </rPr>
      <t>PASS_MIN_DAYS</t>
    </r>
    <r>
      <rPr>
        <sz val="11"/>
        <color rgb="FF000000"/>
        <rFont val="Calibri"/>
      </rPr>
      <t xml:space="preserve"> parameter be set to 1 or more days.</t>
    </r>
  </si>
  <si>
    <r>
      <rPr>
        <sz val="11"/>
        <color rgb="FF000000"/>
        <rFont val="Calibri"/>
      </rPr>
      <t xml:space="preserve">Run the following command and verify </t>
    </r>
    <r>
      <rPr>
        <b/>
        <sz val="11"/>
        <color rgb="FF000000"/>
        <rFont val="Calibri"/>
      </rPr>
      <t>PASS_MIN_DAYS</t>
    </r>
    <r>
      <rPr>
        <sz val="11"/>
        <color rgb="FF000000"/>
        <rFont val="Calibri"/>
      </rPr>
      <t xml:space="preserve"> conforms to site policy (no less than 1 day):</t>
    </r>
    <r>
      <rPr>
        <sz val="11"/>
        <color rgb="FF000000"/>
        <rFont val="Calibri"/>
      </rPr>
      <t xml:space="preserve">
</t>
    </r>
    <r>
      <rPr>
        <sz val="11"/>
        <color rgb="FF006096"/>
        <rFont val="Roboto Condensed"/>
      </rPr>
      <t># grep ^\s*PASS_MIN_DAYS /etc/login.defs</t>
    </r>
    <r>
      <rPr>
        <sz val="11"/>
        <color rgb="FF006096"/>
        <rFont val="Roboto Condensed"/>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and review list of users and PASS_MIN_DAYS to verify that all users' PASS_MIN_DAYS conforms to site policy (no less than 1 day):</t>
    </r>
    <r>
      <rPr>
        <sz val="11"/>
        <color rgb="FF000000"/>
        <rFont val="Calibri"/>
      </rPr>
      <t xml:space="preserve">
</t>
    </r>
    <r>
      <rPr>
        <sz val="11"/>
        <color rgb="FF006096"/>
        <rFont val="Roboto Condensed"/>
      </rPr>
      <t># awk -F: '$2~/^[^*!xX\n\r][^\n\r]+/{print $1":"$4}' /etc/shadow</t>
    </r>
    <r>
      <rPr>
        <sz val="11"/>
        <color rgb="FF006096"/>
        <rFont val="Roboto Condensed"/>
      </rPr>
      <t xml:space="preserve">
</t>
    </r>
    <r>
      <rPr>
        <sz val="11"/>
        <color rgb="FF006096"/>
        <rFont val="Roboto Condensed"/>
      </rPr>
      <t>&lt;user&gt;:&lt;PASS_MIN_DAYS&gt;</t>
    </r>
    <r>
      <rPr>
        <sz val="11"/>
        <color rgb="FF006096"/>
        <rFont val="Roboto Condensed"/>
      </rPr>
      <t xml:space="preserve">
</t>
    </r>
  </si>
  <si>
    <r>
      <rPr>
        <sz val="11"/>
        <color rgb="FF000000"/>
        <rFont val="Calibri"/>
      </rPr>
      <t>PASS_MIN_DAYS   0</t>
    </r>
  </si>
  <si>
    <t>5.5.1.3</t>
  </si>
  <si>
    <r>
      <rPr>
        <sz val="11"/>
        <rFont val="Calibri"/>
      </rPr>
      <t>Ensure password expiration warning days is 7 or more</t>
    </r>
  </si>
  <si>
    <r>
      <rPr>
        <sz val="11"/>
        <color rgb="FF000000"/>
        <rFont val="Calibri"/>
      </rPr>
      <t xml:space="preserve">Set the </t>
    </r>
    <r>
      <rPr>
        <b/>
        <sz val="11"/>
        <color rgb="FF000000"/>
        <rFont val="Calibri"/>
      </rPr>
      <t>PASS_WARN_AGE</t>
    </r>
    <r>
      <rPr>
        <sz val="11"/>
        <color rgb="FF000000"/>
        <rFont val="Calibri"/>
      </rPr>
      <t xml:space="preserve"> parameter to 7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--warndays 7 &lt;user&gt;</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</si>
  <si>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 It is recommended that the </t>
    </r>
    <r>
      <rPr>
        <b/>
        <sz val="11"/>
        <color rgb="FF000000"/>
        <rFont val="Calibri"/>
      </rPr>
      <t>PASS_WARN_AGE</t>
    </r>
    <r>
      <rPr>
        <sz val="11"/>
        <color rgb="FF000000"/>
        <rFont val="Calibri"/>
      </rPr>
      <t xml:space="preserve"> parameter be set to 7 or more days.</t>
    </r>
  </si>
  <si>
    <r>
      <rPr>
        <sz val="11"/>
        <color rgb="FF000000"/>
        <rFont val="Calibri"/>
      </rPr>
      <t xml:space="preserve">Run the following command and verify </t>
    </r>
    <r>
      <rPr>
        <b/>
        <sz val="11"/>
        <color rgb="FF000000"/>
        <rFont val="Calibri"/>
      </rPr>
      <t>PASS_WARN_AGE</t>
    </r>
    <r>
      <rPr>
        <sz val="11"/>
        <color rgb="FF000000"/>
        <rFont val="Calibri"/>
      </rPr>
      <t xml:space="preserve"> conforms to site policy (No less than 7 days):</t>
    </r>
    <r>
      <rPr>
        <sz val="11"/>
        <color rgb="FF000000"/>
        <rFont val="Calibri"/>
      </rPr>
      <t xml:space="preserve">
</t>
    </r>
    <r>
      <rPr>
        <sz val="11"/>
        <color rgb="FF006096"/>
        <rFont val="Roboto Condensed"/>
      </rPr>
      <t># grep PASS_WARN_AGE /etc/login.defs</t>
    </r>
    <r>
      <rPr>
        <sz val="11"/>
        <color rgb="FF006096"/>
        <rFont val="Roboto Condensed"/>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Verify all users with a password have their number of days of warning before password expires set to 7 or more. Run the following command and review list of users and </t>
    </r>
    <r>
      <rPr>
        <b/>
        <sz val="11"/>
        <color rgb="FF000000"/>
        <rFont val="Calibri"/>
      </rPr>
      <t>PASS_WARN_AGE</t>
    </r>
    <r>
      <rPr>
        <sz val="11"/>
        <color rgb="FF000000"/>
        <rFont val="Calibri"/>
      </rPr>
      <t xml:space="preserve"> to verify that all users' </t>
    </r>
    <r>
      <rPr>
        <b/>
        <sz val="11"/>
        <color rgb="FF000000"/>
        <rFont val="Calibri"/>
      </rPr>
      <t>PASS_WARN_AGE</t>
    </r>
    <r>
      <rPr>
        <sz val="11"/>
        <color rgb="FF000000"/>
        <rFont val="Calibri"/>
      </rPr>
      <t xml:space="preserve"> conforms to site policy (No less than 7 days):</t>
    </r>
    <r>
      <rPr>
        <sz val="11"/>
        <color rgb="FF000000"/>
        <rFont val="Calibri"/>
      </rPr>
      <t xml:space="preserve">
</t>
    </r>
    <r>
      <rPr>
        <sz val="11"/>
        <color rgb="FF006096"/>
        <rFont val="Roboto Condensed"/>
      </rPr>
      <t># awk -F: '$2~/[^*!xX\n\r][^\n\r]+/{print $1":"$6}' /etc/shadow</t>
    </r>
    <r>
      <rPr>
        <sz val="11"/>
        <color rgb="FF006096"/>
        <rFont val="Roboto Condensed"/>
      </rPr>
      <t xml:space="preserve">
</t>
    </r>
    <r>
      <rPr>
        <sz val="11"/>
        <color rgb="FF006096"/>
        <rFont val="Roboto Condensed"/>
      </rPr>
      <t>&lt;user&gt;:&lt;PASS_WARN_AGE&gt;</t>
    </r>
    <r>
      <rPr>
        <sz val="11"/>
        <color rgb="FF006096"/>
        <rFont val="Roboto Condensed"/>
      </rPr>
      <t xml:space="preserve">
</t>
    </r>
  </si>
  <si>
    <t>5.5.1.4</t>
  </si>
  <si>
    <r>
      <rPr>
        <sz val="11"/>
        <rFont val="Calibri"/>
      </rPr>
      <t>Ensure inactive password lock is 30 days or less</t>
    </r>
  </si>
  <si>
    <r>
      <rPr>
        <sz val="11"/>
        <color rgb="FF000000"/>
        <rFont val="Calibri"/>
      </rPr>
      <t>Run the following command to set the default password inactivity period to 30 days:</t>
    </r>
    <r>
      <rPr>
        <sz val="11"/>
        <color rgb="FF000000"/>
        <rFont val="Calibri"/>
      </rPr>
      <t xml:space="preserve">
</t>
    </r>
    <r>
      <rPr>
        <sz val="11"/>
        <color rgb="FF006096"/>
        <rFont val="Roboto Condensed"/>
      </rPr>
      <t># useradd -D -f 30</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--inactive 30 &lt;user&gt;</t>
    </r>
    <r>
      <rPr>
        <sz val="11"/>
        <color rgb="FF006096"/>
        <rFont val="Roboto Condensed"/>
      </rPr>
      <t xml:space="preserve">
</t>
    </r>
  </si>
  <si>
    <r>
      <rPr>
        <sz val="11"/>
        <color rgb="FF000000"/>
        <rFont val="Calibri"/>
      </rPr>
      <t>User accounts that have been inactive for over a given period of time can be automatically disabled. It is recommended that accounts that are inactive for 30 days after password expiration be disabled.</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</si>
  <si>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30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INACTIVE=30</t>
    </r>
    <r>
      <rPr>
        <sz val="11"/>
        <color rgb="FF006096"/>
        <rFont val="Roboto Condensed"/>
      </rPr>
      <t xml:space="preserve">
</t>
    </r>
    <r>
      <rPr>
        <sz val="11"/>
        <color rgb="FF000000"/>
        <rFont val="Calibri"/>
      </rPr>
      <t xml:space="preserve">
</t>
    </r>
    <r>
      <rPr>
        <sz val="11"/>
        <color rgb="FF000000"/>
        <rFont val="Calibri"/>
      </rPr>
      <t>Run the following command and review list of users and INACTIVE to verify that all users' INACTIVE conforms to site policy (no more than 30 days):</t>
    </r>
    <r>
      <rPr>
        <sz val="11"/>
        <color rgb="FF000000"/>
        <rFont val="Calibri"/>
      </rPr>
      <t xml:space="preserve">
</t>
    </r>
    <r>
      <rPr>
        <sz val="11"/>
        <color rgb="FF006096"/>
        <rFont val="Roboto Condensed"/>
      </rPr>
      <t># awk -F: '$2~/^[^*!xX\n\r][^\n\r]+/{print $1":"$7}' /etc/shadow</t>
    </r>
    <r>
      <rPr>
        <sz val="11"/>
        <color rgb="FF006096"/>
        <rFont val="Roboto Condensed"/>
      </rPr>
      <t xml:space="preserve">
</t>
    </r>
    <r>
      <rPr>
        <sz val="11"/>
        <color rgb="FF006096"/>
        <rFont val="Roboto Condensed"/>
      </rPr>
      <t>&lt;user&gt;:&lt;INACTIVE&gt;</t>
    </r>
    <r>
      <rPr>
        <sz val="11"/>
        <color rgb="FF006096"/>
        <rFont val="Roboto Condensed"/>
      </rPr>
      <t xml:space="preserve">
</t>
    </r>
  </si>
  <si>
    <r>
      <rPr>
        <sz val="11"/>
        <color rgb="FF000000"/>
        <rFont val="Calibri"/>
      </rPr>
      <t>INACTIVE=-1</t>
    </r>
  </si>
  <si>
    <t>5.5.1.5</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</si>
  <si>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</si>
  <si>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</si>
  <si>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</si>
  <si>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command and verify nothing is returned: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while read -r l_user; do</t>
    </r>
    <r>
      <rPr>
        <sz val="11"/>
        <color rgb="FF006096"/>
        <rFont val="Roboto Condensed"/>
      </rPr>
      <t xml:space="preserve">
</t>
    </r>
    <r>
      <rPr>
        <sz val="11"/>
        <color rgb="FF006096"/>
        <rFont val="Roboto Condensed"/>
      </rPr>
      <t xml:space="preserve">      l_change="$(chage --list $l_user | awk -F: '($1 ~ /^\s*Last\s+password\s+change/ &amp;&amp; $2 !~ /never/){print $2}' | xargs)"</t>
    </r>
    <r>
      <rPr>
        <sz val="11"/>
        <color rgb="FF006096"/>
        <rFont val="Roboto Condensed"/>
      </rPr>
      <t xml:space="preserve">
</t>
    </r>
    <r>
      <rPr>
        <sz val="11"/>
        <color rgb="FF006096"/>
        <rFont val="Roboto Condensed"/>
      </rPr>
      <t xml:space="preserve">      if [[ "$(date -d "$l_change" +%s)" -gt "$(date +%s)" ]]; then</t>
    </r>
    <r>
      <rPr>
        <sz val="11"/>
        <color rgb="FF006096"/>
        <rFont val="Roboto Condensed"/>
      </rPr>
      <t xml:space="preserve">
</t>
    </r>
    <r>
      <rPr>
        <sz val="11"/>
        <color rgb="FF006096"/>
        <rFont val="Roboto Condensed"/>
      </rPr>
      <t xml:space="preserve">         l_output2="$l_output2\n  - User: \"$l_user\" last password change is in the future \"$l_change\""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 ~ /^[^*!xX\n\r][^\n\r]+/){print $1}' /etc/shadow)</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All user password changes are in the past \n"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</si>
  <si>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User Accounts and Environment</t>
  </si>
  <si>
    <t>5.5.2</t>
  </si>
  <si>
    <r>
      <rPr>
        <sz val="11"/>
        <rFont val="Calibri"/>
      </rPr>
      <t>Ensure system accounts are secured</t>
    </r>
  </si>
  <si>
    <r>
      <rPr>
        <sz val="11"/>
        <color rgb="FF000000"/>
        <rFont val="Calibri"/>
      </rPr>
      <t>Set the shell for any accounts returned by the audit to nologin:</t>
    </r>
    <r>
      <rPr>
        <sz val="11"/>
        <color rgb="FF000000"/>
        <rFont val="Calibri"/>
      </rPr>
      <t xml:space="preserve">
</t>
    </r>
    <r>
      <rPr>
        <sz val="11"/>
        <color rgb="FF006096"/>
        <rFont val="Roboto Condensed"/>
      </rPr>
      <t># usermod -s $(which nologin) &lt;user&gt;</t>
    </r>
    <r>
      <rPr>
        <sz val="11"/>
        <color rgb="FF006096"/>
        <rFont val="Roboto Condensed"/>
      </rPr>
      <t xml:space="preserve">
</t>
    </r>
    <r>
      <rPr>
        <sz val="11"/>
        <color rgb="FF000000"/>
        <rFont val="Calibri"/>
      </rPr>
      <t xml:space="preserve">
</t>
    </r>
    <r>
      <rPr>
        <sz val="11"/>
        <color rgb="FF000000"/>
        <rFont val="Calibri"/>
      </rPr>
      <t>Lock any non-root accounts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Set the shell for any accounts returned by the audit to nologin</t>
    </r>
    <r>
      <rPr>
        <sz val="11"/>
        <color rgb="FF000000"/>
        <rFont val="Calibri"/>
      </rPr>
      <t xml:space="preserve">
</t>
    </r>
    <r>
      <rPr>
        <sz val="11"/>
        <color rgb="FF000000"/>
        <rFont val="Calibri"/>
      </rPr>
      <t>- Lock any non-root system accounts returned by the audit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a_users=(); a_ulock=() # initialize arrays</t>
    </r>
    <r>
      <rPr>
        <sz val="11"/>
        <color rgb="FF006096"/>
        <rFont val="Roboto Condensed"/>
      </rPr>
      <t xml:space="preserve">
</t>
    </r>
    <r>
      <rPr>
        <sz val="11"/>
        <color rgb="FF006096"/>
        <rFont val="Roboto Condensed"/>
      </rPr>
      <t xml:space="preserve">   while read -r l_user; do # change system accounts that have a valid login shell to nolog shell</t>
    </r>
    <r>
      <rPr>
        <sz val="11"/>
        <color rgb="FF006096"/>
        <rFont val="Roboto Condensed"/>
      </rPr>
      <t xml:space="preserve">
</t>
    </r>
    <r>
      <rPr>
        <sz val="11"/>
        <color rgb="FF006096"/>
        <rFont val="Roboto Condensed"/>
      </rPr>
      <t xml:space="preserve">      echo -e " - System account \"$l_user\" has a valid logon shell, changing shell to \"$(which nologin)\""</t>
    </r>
    <r>
      <rPr>
        <sz val="11"/>
        <color rgb="FF006096"/>
        <rFont val="Roboto Condensed"/>
      </rPr>
      <t xml:space="preserve">
</t>
    </r>
    <r>
      <rPr>
        <sz val="11"/>
        <color rgb="FF006096"/>
        <rFont val="Roboto Condensed"/>
      </rPr>
      <t xml:space="preserve">      usermod -s "$(which nologin)" "$l_user"</t>
    </r>
    <r>
      <rPr>
        <sz val="11"/>
        <color rgb="FF006096"/>
        <rFont val="Roboto Condensed"/>
      </rPr>
      <t xml:space="preserve">
</t>
    </r>
    <r>
      <rPr>
        <sz val="11"/>
        <color rgb="FF006096"/>
        <rFont val="Roboto Condensed"/>
      </rPr>
      <t xml:space="preserve">   done &lt; &lt;(awk -v pat="$l_valid_shells" -F: '($1!~/(root|sync|shutdown|halt|^\+)/ &amp;&amp; $3&lt;'"$(awk '/^\s*UID_MIN/{print $2}' /etc/login.defs)"' &amp;&amp; $(NF) ~ pat) { print $1 }' /etc/passwd)</t>
    </r>
    <r>
      <rPr>
        <sz val="11"/>
        <color rgb="FF006096"/>
        <rFont val="Roboto Condensed"/>
      </rPr>
      <t xml:space="preserve">
</t>
    </r>
    <r>
      <rPr>
        <sz val="11"/>
        <color rgb="FF006096"/>
        <rFont val="Roboto Condensed"/>
      </rPr>
      <t xml:space="preserve">   while read -r l_ulock; do # Lock system accounts that aren't locked</t>
    </r>
    <r>
      <rPr>
        <sz val="11"/>
        <color rgb="FF006096"/>
        <rFont val="Roboto Condensed"/>
      </rPr>
      <t xml:space="preserve">
</t>
    </r>
    <r>
      <rPr>
        <sz val="11"/>
        <color rgb="FF006096"/>
        <rFont val="Roboto Condensed"/>
      </rPr>
      <t xml:space="preserve">      echo -e " - System account \"$l_ulock\" is not locked, locking account"</t>
    </r>
    <r>
      <rPr>
        <sz val="11"/>
        <color rgb="FF006096"/>
        <rFont val="Roboto Condensed"/>
      </rPr>
      <t xml:space="preserve">
</t>
    </r>
    <r>
      <rPr>
        <sz val="11"/>
        <color rgb="FF006096"/>
        <rFont val="Roboto Condensed"/>
      </rPr>
      <t xml:space="preserve">      usermod -L "$l_ulock"</t>
    </r>
    <r>
      <rPr>
        <sz val="11"/>
        <color rgb="FF006096"/>
        <rFont val="Roboto Condensed"/>
      </rPr>
      <t xml:space="preserve">
</t>
    </r>
    <r>
      <rPr>
        <sz val="11"/>
        <color rgb="FF006096"/>
        <rFont val="Roboto Condensed"/>
      </rPr>
      <t xml:space="preserve">   done &lt; &lt;(awk -v pat="$l_valid_shells" -F: '($1!~/(root|^\+)/ &amp;&amp; $2!~/LK?/ &amp;&amp; $3&lt;'"$(awk '/^\s*UID_MIN/{print $2}' /etc/login.defs)"' &amp;&amp; $(NF) ~ pat) { print $1 }'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</si>
  <si>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t>
    </r>
  </si>
  <si>
    <r>
      <rPr>
        <sz val="11"/>
        <color rgb="FF000000"/>
        <rFont val="Calibri"/>
      </rPr>
      <t>Run the following script to verify all local system accounts:</t>
    </r>
    <r>
      <rPr>
        <sz val="11"/>
        <color rgb="FF000000"/>
        <rFont val="Calibri"/>
      </rPr>
      <t xml:space="preserve">
</t>
    </r>
    <r>
      <rPr>
        <sz val="11"/>
        <color rgb="FF000000"/>
        <rFont val="Calibri"/>
      </rPr>
      <t>- Do not have a valid login shell</t>
    </r>
    <r>
      <rPr>
        <sz val="11"/>
        <color rgb="FF000000"/>
        <rFont val="Calibri"/>
      </rPr>
      <t xml:space="preserve">
</t>
    </r>
    <r>
      <rPr>
        <sz val="11"/>
        <color rgb="FF000000"/>
        <rFont val="Calibri"/>
      </rPr>
      <t>-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a_users=(); a_ulock=() # initialize arrays</t>
    </r>
    <r>
      <rPr>
        <sz val="11"/>
        <color rgb="FF006096"/>
        <rFont val="Roboto Condensed"/>
      </rPr>
      <t xml:space="preserve">
</t>
    </r>
    <r>
      <rPr>
        <sz val="11"/>
        <color rgb="FF006096"/>
        <rFont val="Roboto Condensed"/>
      </rPr>
      <t xml:space="preserve">   while read -r l_user; do # Populate array with system accounts that have a valid login shell</t>
    </r>
    <r>
      <rPr>
        <sz val="11"/>
        <color rgb="FF006096"/>
        <rFont val="Roboto Condensed"/>
      </rPr>
      <t xml:space="preserve">
</t>
    </r>
    <r>
      <rPr>
        <sz val="11"/>
        <color rgb="FF006096"/>
        <rFont val="Roboto Condensed"/>
      </rPr>
      <t xml:space="preserve">      a_users+=("$l_user")</t>
    </r>
    <r>
      <rPr>
        <sz val="11"/>
        <color rgb="FF006096"/>
        <rFont val="Roboto Condensed"/>
      </rPr>
      <t xml:space="preserve">
</t>
    </r>
    <r>
      <rPr>
        <sz val="11"/>
        <color rgb="FF006096"/>
        <rFont val="Roboto Condensed"/>
      </rPr>
      <t xml:space="preserve">   done &lt; &lt;(awk -v pat="$l_valid_shells" -F: '($1!~/(root|sync|shutdown|halt|^\+)/ &amp;&amp; $3&lt;'"$(awk '/^\s*UID_MIN/{print $2}' /etc/login.defs)"' &amp;&amp; $(NF) ~ pat) { print $1 }' /etc/passwd)</t>
    </r>
    <r>
      <rPr>
        <sz val="11"/>
        <color rgb="FF006096"/>
        <rFont val="Roboto Condensed"/>
      </rPr>
      <t xml:space="preserve">
</t>
    </r>
    <r>
      <rPr>
        <sz val="11"/>
        <color rgb="FF006096"/>
        <rFont val="Roboto Condensed"/>
      </rPr>
      <t xml:space="preserve">   while read -r l_ulock; do # Populate array with system accounts that aren't locked</t>
    </r>
    <r>
      <rPr>
        <sz val="11"/>
        <color rgb="FF006096"/>
        <rFont val="Roboto Condensed"/>
      </rPr>
      <t xml:space="preserve">
</t>
    </r>
    <r>
      <rPr>
        <sz val="11"/>
        <color rgb="FF006096"/>
        <rFont val="Roboto Condensed"/>
      </rPr>
      <t xml:space="preserve">      a_ulock+=("$l_ulock")</t>
    </r>
    <r>
      <rPr>
        <sz val="11"/>
        <color rgb="FF006096"/>
        <rFont val="Roboto Condensed"/>
      </rPr>
      <t xml:space="preserve">
</t>
    </r>
    <r>
      <rPr>
        <sz val="11"/>
        <color rgb="FF006096"/>
        <rFont val="Roboto Condensed"/>
      </rPr>
      <t xml:space="preserve">   done &lt; &lt;(awk -v pat="$l_valid_shells" -F: '($1!~/(root|^\+)/ &amp;&amp; $2!~/LK?/ &amp;&amp; $3&lt;'"$(awk '/^\s*UID_MIN/{print $2}' /etc/login.defs)"' &amp;&amp; $(NF) ~ pat) { print $1 }' /etc/passwd)</t>
    </r>
    <r>
      <rPr>
        <sz val="11"/>
        <color rgb="FF006096"/>
        <rFont val="Roboto Condensed"/>
      </rPr>
      <t xml:space="preserve">
</t>
    </r>
    <r>
      <rPr>
        <sz val="11"/>
        <color rgb="FF006096"/>
        <rFont val="Roboto Condensed"/>
      </rPr>
      <t xml:space="preserve">   if ! (( ${#a_users[@]} &gt; 0 )); then</t>
    </r>
    <r>
      <rPr>
        <sz val="11"/>
        <color rgb="FF006096"/>
        <rFont val="Roboto Condensed"/>
      </rPr>
      <t xml:space="preserve">
</t>
    </r>
    <r>
      <rPr>
        <sz val="11"/>
        <color rgb="FF006096"/>
        <rFont val="Roboto Condensed"/>
      </rPr>
      <t xml:space="preserve">      l_output="$l_output\n  - local system accounts login is disabled"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"${#a_users[@]}")\" system accounts with login enabled\n   - List of accounts:\n$(printf '%s\n' "${a_users[@]:0:$l_limit}")\n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${#a_ulock[@]} &gt; 0 )); then</t>
    </r>
    <r>
      <rPr>
        <sz val="11"/>
        <color rgb="FF006096"/>
        <rFont val="Roboto Condensed"/>
      </rPr>
      <t xml:space="preserve">
</t>
    </r>
    <r>
      <rPr>
        <sz val="11"/>
        <color rgb="FF006096"/>
        <rFont val="Roboto Condensed"/>
      </rPr>
      <t xml:space="preserve">      l_output="$l_output\n  - local system accounts are locked"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"${#a_ulock[@]}")\" system accounts that are not locked\n   - List of accounts:\n$(printf '%s\n' "${a_ulock[@]:0:$l_limit}")\n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a_users; unset a_ulock # Remove arrays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root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and </t>
    </r>
    <r>
      <rPr>
        <b/>
        <sz val="11"/>
        <color rgb="FF000000"/>
        <rFont val="Calibri"/>
      </rPr>
      <t>halt</t>
    </r>
    <r>
      <rPr>
        <sz val="11"/>
        <color rgb="FF000000"/>
        <rFont val="Calibri"/>
      </rPr>
      <t xml:space="preserve"> users are exempted from requiring a non-login shell</t>
    </r>
    <r>
      <rPr>
        <sz val="11"/>
        <color rgb="FF000000"/>
        <rFont val="Calibri"/>
      </rPr>
      <t xml:space="preserve">
</t>
    </r>
    <r>
      <rPr>
        <sz val="11"/>
        <color rgb="FF000000"/>
        <rFont val="Calibri"/>
      </rPr>
      <t xml:space="preserve">- </t>
    </r>
    <r>
      <rPr>
        <b/>
        <sz val="11"/>
        <color rgb="FF000000"/>
        <rFont val="Calibri"/>
      </rPr>
      <t>root</t>
    </r>
    <r>
      <rPr>
        <sz val="11"/>
        <color rgb="FF000000"/>
        <rFont val="Calibri"/>
      </rPr>
      <t xml:space="preserve"> is exempt from being locked</t>
    </r>
  </si>
  <si>
    <t>5.5.3</t>
  </si>
  <si>
    <r>
      <rPr>
        <sz val="11"/>
        <rFont val="Calibri"/>
      </rPr>
      <t>Ensure default group for the root account is GID 0</t>
    </r>
  </si>
  <si>
    <r>
      <rPr>
        <sz val="11"/>
        <color rgb="FF000000"/>
        <rFont val="Calibri"/>
      </rPr>
      <t xml:space="preserve">Run the following command to set the </t>
    </r>
    <r>
      <rPr>
        <b/>
        <sz val="11"/>
        <color rgb="FF000000"/>
        <rFont val="Calibri"/>
      </rPr>
      <t>root</t>
    </r>
    <r>
      <rPr>
        <sz val="11"/>
        <color rgb="FF000000"/>
        <rFont val="Calibri"/>
      </rPr>
      <t xml:space="preserve"> account default group to GID </t>
    </r>
    <r>
      <rPr>
        <b/>
        <sz val="11"/>
        <color rgb="FF000000"/>
        <rFont val="Calibri"/>
      </rPr>
      <t>0</t>
    </r>
    <r>
      <rPr>
        <sz val="11"/>
        <color rgb="FF000000"/>
        <rFont val="Calibri"/>
      </rPr>
      <t xml:space="preserve"> :</t>
    </r>
    <r>
      <rPr>
        <sz val="11"/>
        <color rgb="FF000000"/>
        <rFont val="Calibri"/>
      </rPr>
      <t xml:space="preserve">
</t>
    </r>
    <r>
      <rPr>
        <sz val="11"/>
        <color rgb="FF006096"/>
        <rFont val="Roboto Condensed"/>
      </rPr>
      <t># usermod -g 0 root</t>
    </r>
    <r>
      <rPr>
        <sz val="11"/>
        <color rgb="FF006096"/>
        <rFont val="Roboto Condensed"/>
      </rPr>
      <t xml:space="preserve">
</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</si>
  <si>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</si>
  <si>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and verify the result is </t>
    </r>
    <r>
      <rPr>
        <b/>
        <sz val="11"/>
        <color rgb="FF000000"/>
        <rFont val="Calibri"/>
      </rPr>
      <t>0</t>
    </r>
    <r>
      <rPr>
        <sz val="11"/>
        <color rgb="FF000000"/>
        <rFont val="Calibri"/>
      </rPr>
      <t xml:space="preserve"> :</t>
    </r>
    <r>
      <rPr>
        <sz val="11"/>
        <color rgb="FF000000"/>
        <rFont val="Calibri"/>
      </rPr>
      <t xml:space="preserve">
</t>
    </r>
    <r>
      <rPr>
        <sz val="11"/>
        <color rgb="FF006096"/>
        <rFont val="Roboto Condensed"/>
      </rPr>
      <t># grep "^root:" /etc/passwd | cut -f4 -d:</t>
    </r>
    <r>
      <rPr>
        <sz val="11"/>
        <color rgb="FF006096"/>
        <rFont val="Roboto Condensed"/>
      </rPr>
      <t xml:space="preserve">
</t>
    </r>
    <r>
      <rPr>
        <sz val="11"/>
        <color rgb="FF006096"/>
        <rFont val="Roboto Condensed"/>
      </rPr>
      <t>0</t>
    </r>
    <r>
      <rPr>
        <sz val="11"/>
        <color rgb="FF006096"/>
        <rFont val="Roboto Condensed"/>
      </rPr>
      <t xml:space="preserve">
</t>
    </r>
  </si>
  <si>
    <t>5.5.4</t>
  </si>
  <si>
    <r>
      <rPr>
        <sz val="11"/>
        <rFont val="Calibri"/>
      </rPr>
      <t>Ensure default user umask is 027 or more restrictive</t>
    </r>
  </si>
  <si>
    <r>
      <rPr>
        <sz val="11"/>
        <color rgb="FF000000"/>
        <rFont val="Calibri"/>
      </rPr>
      <t xml:space="preserve">Review /etc/bashrc, /etc/profile, and all files ending in *.sh in the /etc/profile.d/ directory and remove or edit all </t>
    </r>
    <r>
      <rPr>
        <b/>
        <sz val="11"/>
        <color rgb="FF000000"/>
        <rFont val="Calibri"/>
      </rPr>
      <t>umask</t>
    </r>
    <r>
      <rPr>
        <sz val="11"/>
        <color rgb="FF000000"/>
        <rFont val="Calibri"/>
      </rPr>
      <t xml:space="preserve"> entries to follow local site policy. Any remaining entries should be: </t>
    </r>
    <r>
      <rPr>
        <b/>
        <sz val="11"/>
        <color rgb="FF000000"/>
        <rFont val="Calibri"/>
      </rPr>
      <t>umask 027</t>
    </r>
    <r>
      <rPr>
        <sz val="11"/>
        <color rgb="FF000000"/>
        <rFont val="Calibri"/>
      </rPr>
      <t xml:space="preserve">, </t>
    </r>
    <r>
      <rPr>
        <b/>
        <sz val="11"/>
        <color rgb="FF000000"/>
        <rFont val="Calibri"/>
      </rPr>
      <t>umask u=rwx,g=rx,o=</t>
    </r>
    <r>
      <rPr>
        <sz val="11"/>
        <color rgb="FF000000"/>
        <rFont val="Calibri"/>
      </rPr>
      <t xml:space="preserve"> or more restrictive.</t>
    </r>
    <r>
      <rPr>
        <sz val="11"/>
        <color rgb="FF000000"/>
        <rFont val="Calibri"/>
      </rPr>
      <t xml:space="preserve">
</t>
    </r>
    <r>
      <rPr>
        <sz val="11"/>
        <color rgb="FF000000"/>
        <rFont val="Calibri"/>
      </rPr>
      <t xml:space="preserve">Configure </t>
    </r>
    <r>
      <rPr>
        <b/>
        <sz val="11"/>
        <color rgb="FF000000"/>
        <rFont val="Calibri"/>
      </rPr>
      <t>umask</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vi /etc/profile.d/set_umask.sh</t>
    </r>
    <r>
      <rPr>
        <sz val="11"/>
        <color rgb="FF006096"/>
        <rFont val="Roboto Condensed"/>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Run the following command and remove or modify the </t>
    </r>
    <r>
      <rPr>
        <b/>
        <sz val="11"/>
        <color rgb="FF000000"/>
        <rFont val="Calibri"/>
      </rPr>
      <t>umask</t>
    </r>
    <r>
      <rPr>
        <sz val="11"/>
        <color rgb="FF000000"/>
        <rFont val="Calibri"/>
      </rPr>
      <t xml:space="preserve"> of any returned files:</t>
    </r>
    <r>
      <rPr>
        <sz val="11"/>
        <color rgb="FF000000"/>
        <rFont val="Calibri"/>
      </rPr>
      <t xml:space="preserve">
</t>
    </r>
    <r>
      <rPr>
        <sz val="11"/>
        <color rgb="FF006096"/>
        <rFont val="Roboto Condensed"/>
      </rPr>
      <t># grep -RPi '(^|^[^#]*)\s*umask\s+([0-7][0-7][01][0-7]\b|[0-7][0-7][0-7][0-6]\b|[0-7][01][0-7]\b|[0-7][0-7][0-6]\b|(u=[rwx]{0,3},)?(g=[rwx]{0,3},)?o=[rwx]+\b|(u=[rwx]{1,3},)?g=[^rx]{1,3}(,o=[rwx]{0,3})?\b)' /etc/login.defs /etc/profile* /etc/bashrc*</t>
    </r>
    <r>
      <rPr>
        <sz val="11"/>
        <color rgb="FF006096"/>
        <rFont val="Roboto Condensed"/>
      </rPr>
      <t xml:space="preserve">
</t>
    </r>
    <r>
      <rPr>
        <sz val="11"/>
        <color rgb="FF000000"/>
        <rFont val="Calibri"/>
      </rPr>
      <t xml:space="preserve">
</t>
    </r>
    <r>
      <rPr>
        <sz val="11"/>
        <color rgb="FF000000"/>
        <rFont val="Calibri"/>
      </rPr>
      <t>Follow one of the following methods to set the default user umask:</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edit the </t>
    </r>
    <r>
      <rPr>
        <b/>
        <sz val="11"/>
        <color rgb="FF000000"/>
        <rFont val="Calibri"/>
      </rPr>
      <t>UMASK</t>
    </r>
    <r>
      <rPr>
        <sz val="11"/>
        <color rgb="FF000000"/>
        <rFont val="Calibri"/>
      </rPr>
      <t xml:space="preserve"> and </t>
    </r>
    <r>
      <rPr>
        <b/>
        <sz val="11"/>
        <color rgb="FF000000"/>
        <rFont val="Calibri"/>
      </rPr>
      <t>USERGROUPS_ENAB</t>
    </r>
    <r>
      <rPr>
        <sz val="11"/>
        <color rgb="FF000000"/>
        <rFont val="Calibri"/>
      </rPr>
      <t xml:space="preserve"> lines as follows:</t>
    </r>
    <r>
      <rPr>
        <sz val="11"/>
        <color rgb="FF000000"/>
        <rFont val="Calibri"/>
      </rPr>
      <t xml:space="preserve">
</t>
    </r>
    <r>
      <rPr>
        <sz val="11"/>
        <color rgb="FF006096"/>
        <rFont val="Roboto Condensed"/>
      </rPr>
      <t>UMASK 027</t>
    </r>
    <r>
      <rPr>
        <sz val="11"/>
        <color rgb="FF006096"/>
        <rFont val="Roboto Condensed"/>
      </rPr>
      <t xml:space="preserve">
</t>
    </r>
    <r>
      <rPr>
        <sz val="11"/>
        <color rgb="FF006096"/>
        <rFont val="Roboto Condensed"/>
      </rPr>
      <t>USERGROUPS_ENAB no</t>
    </r>
    <r>
      <rPr>
        <sz val="11"/>
        <color rgb="FF006096"/>
        <rFont val="Roboto Condensed"/>
      </rPr>
      <t xml:space="preserve">
</t>
    </r>
    <r>
      <rPr>
        <sz val="11"/>
        <color rgb="FF000000"/>
        <rFont val="Calibri"/>
      </rPr>
      <t xml:space="preserve">
</t>
    </r>
    <r>
      <rPr>
        <sz val="11"/>
        <color rgb="FF000000"/>
        <rFont val="Calibri"/>
      </rPr>
      <t xml:space="preserve">Edit the files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 xml:space="preserve"> and add or edit the following:</t>
    </r>
    <r>
      <rPr>
        <sz val="11"/>
        <color rgb="FF000000"/>
        <rFont val="Calibri"/>
      </rPr>
      <t xml:space="preserve">
</t>
    </r>
    <r>
      <rPr>
        <sz val="11"/>
        <color rgb="FF006096"/>
        <rFont val="Roboto Condensed"/>
      </rPr>
      <t>session     optional      pam_umask.so</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Configure umask in one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i/>
        <sz val="11"/>
        <color rgb="FF000000"/>
        <rFont val="Calibri"/>
      </rPr>
      <t>Example: /etc/profile.d/set_umask.sh</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method only applies to bash and shell. If other shells are supported on the system, it is recommended that their configuration files also are checked.</t>
    </r>
  </si>
  <si>
    <r>
      <rPr>
        <sz val="11"/>
        <color rgb="FF000000"/>
        <rFont val="Calibri"/>
      </rPr>
      <t>The user file-creation mode mask (</t>
    </r>
    <r>
      <rPr>
        <b/>
        <sz val="11"/>
        <color rgb="FF000000"/>
        <rFont val="Calibri"/>
      </rPr>
      <t>umask</t>
    </r>
    <r>
      <rPr>
        <sz val="11"/>
        <color rgb="FF000000"/>
        <rFont val="Calibri"/>
      </rPr>
      <t>) is use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</si>
  <si>
    <r>
      <rPr>
        <sz val="11"/>
        <color rgb="FF000000"/>
        <rFont val="Calibri"/>
      </rPr>
      <t>Run the following to verify:</t>
    </r>
    <r>
      <rPr>
        <sz val="11"/>
        <color rgb="FF000000"/>
        <rFont val="Calibri"/>
      </rPr>
      <t xml:space="preserve">
</t>
    </r>
    <r>
      <rPr>
        <sz val="11"/>
        <color rgb="FF000000"/>
        <rFont val="Calibri"/>
      </rPr>
      <t xml:space="preserve">- A default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0000"/>
        <rFont val="Calibri"/>
      </rPr>
      <t>- No less restrictive System Wide umask is set</t>
    </r>
    <r>
      <rPr>
        <sz val="11"/>
        <color rgb="FF000000"/>
        <rFont val="Calibri"/>
      </rPr>
      <t xml:space="preserve">
</t>
    </r>
    <r>
      <rPr>
        <sz val="11"/>
        <color rgb="FF000000"/>
        <rFont val="Calibri"/>
      </rPr>
      <t>Run the following script to verify that a default user umask is set enforcing a newly created directories's permissions to be 750 (drwxr-x---), and a newly created file's permissions be 640 (rw-r-----), or more restrictive:</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passing=""</t>
    </r>
    <r>
      <rPr>
        <sz val="11"/>
        <color rgb="FF006096"/>
        <rFont val="Roboto Condensed"/>
      </rPr>
      <t xml:space="preserve">
</t>
    </r>
    <r>
      <rPr>
        <sz val="11"/>
        <color rgb="FF006096"/>
        <rFont val="Roboto Condensed"/>
      </rPr>
      <t>grep -Eiq '^\s*UMASK\s+(0[0-7][2-7]7|[0-7][2-7]7)\b' /etc/login.defs &amp;&amp; grep -Eqi '^\s*USERGROUPS_ENAB\s*"?no"?\b' /etc/login.defs &amp;&amp; grep -Eq '^\s*session\s+(optional|requisite|required)\s+pam_umask\.so\b' /etc/pam.d/common-session &amp;&amp; passing=true</t>
    </r>
    <r>
      <rPr>
        <sz val="11"/>
        <color rgb="FF006096"/>
        <rFont val="Roboto Condensed"/>
      </rPr>
      <t xml:space="preserve">
</t>
    </r>
    <r>
      <rPr>
        <sz val="11"/>
        <color rgb="FF006096"/>
        <rFont val="Roboto Condensed"/>
      </rPr>
      <t>grep -REiq '^\s*UMASK\s+\s*(0[0-7][2-7]7|[0-7][2-7]7|u=(r?|w?|x?)(r?|w?|x?)(r?|w?|x?),g=(r?x?|x?r?),o=)\b' /etc/profile* /etc/bashrc* &amp;&amp; passing=true</t>
    </r>
    <r>
      <rPr>
        <sz val="11"/>
        <color rgb="FF006096"/>
        <rFont val="Roboto Condensed"/>
      </rPr>
      <t xml:space="preserve">
</t>
    </r>
    <r>
      <rPr>
        <sz val="11"/>
        <color rgb="FF006096"/>
        <rFont val="Roboto Condensed"/>
      </rPr>
      <t>[ "$passing" = true ] &amp;&amp; echo "Default user umask is set"</t>
    </r>
    <r>
      <rPr>
        <sz val="11"/>
        <color rgb="FF006096"/>
        <rFont val="Roboto Condensed"/>
      </rPr>
      <t xml:space="preserve">
</t>
    </r>
    <r>
      <rPr>
        <sz val="11"/>
        <color rgb="FF000000"/>
        <rFont val="Calibri"/>
      </rPr>
      <t xml:space="preserve">
</t>
    </r>
    <r>
      <rPr>
        <sz val="11"/>
        <color rgb="FF000000"/>
        <rFont val="Calibri"/>
      </rPr>
      <t>Verify output is: "Default user umask is set"</t>
    </r>
    <r>
      <rPr>
        <sz val="11"/>
        <color rgb="FF000000"/>
        <rFont val="Calibri"/>
      </rPr>
      <t xml:space="preserve">
</t>
    </r>
    <r>
      <rPr>
        <sz val="11"/>
        <color rgb="FF000000"/>
        <rFont val="Calibri"/>
      </rPr>
      <t>Run the following to verify that no less restrictive system wide umask is set:</t>
    </r>
    <r>
      <rPr>
        <sz val="11"/>
        <color rgb="FF000000"/>
        <rFont val="Calibri"/>
      </rPr>
      <t xml:space="preserve">
</t>
    </r>
    <r>
      <rPr>
        <sz val="11"/>
        <color rgb="FF006096"/>
        <rFont val="Roboto Condensed"/>
      </rPr>
      <t># grep -RPi '(^|^[^#]*)\s*umask\s+([0-7][0-7][01][0-7]\b|[0-7][0-7][0-7][0-6]\b|[0-7][01][0-7]\b|[0-7][0-7][0-6]\b|(u=[rwx]{0,3},)?(g=[rwx]{0,3},)?o=[rwx]+\b|(u=[rwx]{1,3},)?g=[^rx]{1,3}(,o=[rwx]{0,3})?\b)' /etc/login.defs /etc/profile* /etc/bashrc*</t>
    </r>
    <r>
      <rPr>
        <sz val="11"/>
        <color rgb="FF006096"/>
        <rFont val="Roboto Condensed"/>
      </rPr>
      <t xml:space="preserve">
</t>
    </r>
    <r>
      <rPr>
        <sz val="11"/>
        <color rgb="FF006096"/>
        <rFont val="Roboto Condensed"/>
      </rPr>
      <t>No file should be returned</t>
    </r>
    <r>
      <rPr>
        <sz val="11"/>
        <color rgb="FF006096"/>
        <rFont val="Roboto Condensed"/>
      </rPr>
      <t xml:space="preserve">
</t>
    </r>
  </si>
  <si>
    <r>
      <rPr>
        <sz val="11"/>
        <color rgb="FF000000"/>
        <rFont val="Calibri"/>
      </rPr>
      <t>UMASK 022</t>
    </r>
  </si>
  <si>
    <t>Configure systemd-journald service</t>
  </si>
  <si>
    <t>6.1.1.1.1</t>
  </si>
  <si>
    <r>
      <rPr>
        <sz val="11"/>
        <rFont val="Calibri"/>
      </rPr>
      <t>Ensure journald service is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</si>
  <si>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</si>
  <si>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</si>
  <si>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</si>
  <si>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6.1.1.1.2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</si>
  <si>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</si>
  <si>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</si>
  <si>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</si>
  <si>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file_path=""</t>
    </r>
    <r>
      <rPr>
        <sz val="11"/>
        <color rgb="FF006096"/>
        <rFont val="Roboto Condensed"/>
      </rPr>
      <t xml:space="preserve">
</t>
    </r>
    <r>
      <rPr>
        <sz val="11"/>
        <color rgb="FF006096"/>
        <rFont val="Roboto Condensed"/>
      </rPr>
      <t xml:space="preserve">    # Check for the existence of an override file</t>
    </r>
    <r>
      <rPr>
        <sz val="11"/>
        <color rgb="FF006096"/>
        <rFont val="Roboto Condensed"/>
      </rPr>
      <t xml:space="preserve">
</t>
    </r>
    <r>
      <rPr>
        <sz val="11"/>
        <color rgb="FF006096"/>
        <rFont val="Roboto Condensed"/>
      </rPr>
      <t xml:space="preserve">    if [ -f /etc/tmpfiles.d/systemd.conf ]; then</t>
    </r>
    <r>
      <rPr>
        <sz val="11"/>
        <color rgb="FF006096"/>
        <rFont val="Roboto Condensed"/>
      </rPr>
      <t xml:space="preserve">
</t>
    </r>
    <r>
      <rPr>
        <sz val="11"/>
        <color rgb="FF006096"/>
        <rFont val="Roboto Condensed"/>
      </rPr>
      <t xml:space="preserve">        file_path="/etc/tmpfiles.d/systemd.conf"</t>
    </r>
    <r>
      <rPr>
        <sz val="11"/>
        <color rgb="FF006096"/>
        <rFont val="Roboto Condensed"/>
      </rPr>
      <t xml:space="preserve">
</t>
    </r>
    <r>
      <rPr>
        <sz val="11"/>
        <color rgb="FF006096"/>
        <rFont val="Roboto Condensed"/>
      </rPr>
      <t xml:space="preserve">    elif [ -f /usr/lib/tmpfiles.d/systemd.conf ]; then</t>
    </r>
    <r>
      <rPr>
        <sz val="11"/>
        <color rgb="FF006096"/>
        <rFont val="Roboto Condensed"/>
      </rPr>
      <t xml:space="preserve">
</t>
    </r>
    <r>
      <rPr>
        <sz val="11"/>
        <color rgb="FF006096"/>
        <rFont val="Roboto Condensed"/>
      </rPr>
      <t xml:space="preserve">        file_path="/usr/lib/tmpfiles.d/systemd.conf"</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-n "$file_path" ]; then # Ensure a file path is found</t>
    </r>
    <r>
      <rPr>
        <sz val="11"/>
        <color rgb="FF006096"/>
        <rFont val="Roboto Condensed"/>
      </rPr>
      <t xml:space="preserve">
</t>
    </r>
    <r>
      <rPr>
        <sz val="11"/>
        <color rgb="FF006096"/>
        <rFont val="Roboto Condensed"/>
      </rPr>
      <t xml:space="preserve">        higher_permissions_found=false  # Initialize a flag to check if higher permissions are found</t>
    </r>
    <r>
      <rPr>
        <sz val="11"/>
        <color rgb="FF006096"/>
        <rFont val="Roboto Condensed"/>
      </rPr>
      <t xml:space="preserve">
</t>
    </r>
    <r>
      <rPr>
        <sz val="11"/>
        <color rgb="FF006096"/>
        <rFont val="Roboto Condensed"/>
      </rPr>
      <t xml:space="preserve">        # Read the file line by line and check for permissions higher than 0640</t>
    </r>
    <r>
      <rPr>
        <sz val="11"/>
        <color rgb="FF006096"/>
        <rFont val="Roboto Condensed"/>
      </rPr>
      <t xml:space="preserve">
</t>
    </r>
    <r>
      <rPr>
        <sz val="11"/>
        <color rgb="FF006096"/>
        <rFont val="Roboto Condensed"/>
      </rPr>
      <t xml:space="preserve">        while IFS= read -r line; do</t>
    </r>
    <r>
      <rPr>
        <sz val="11"/>
        <color rgb="FF006096"/>
        <rFont val="Roboto Condensed"/>
      </rPr>
      <t xml:space="preserve">
</t>
    </r>
    <r>
      <rPr>
        <sz val="11"/>
        <color rgb="FF006096"/>
        <rFont val="Roboto Condensed"/>
      </rPr>
      <t xml:space="preserve">            if echo "$line" | grep -Piq '^\s*[a-z]+\s+[^\s]+\s+0*([6-7][4-7][1-7]|7[0-7][0-7])\s+'; then</t>
    </r>
    <r>
      <rPr>
        <sz val="11"/>
        <color rgb="FF006096"/>
        <rFont val="Roboto Condensed"/>
      </rPr>
      <t xml:space="preserve">
</t>
    </r>
    <r>
      <rPr>
        <sz val="11"/>
        <color rgb="FF006096"/>
        <rFont val="Roboto Condensed"/>
      </rPr>
      <t xml:space="preserve">                higher_permissions_found=true</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"$file_path"</t>
    </r>
    <r>
      <rPr>
        <sz val="11"/>
        <color rgb="FF006096"/>
        <rFont val="Roboto Condensed"/>
      </rPr>
      <t xml:space="preserve">
</t>
    </r>
    <r>
      <rPr>
        <sz val="11"/>
        <color rgb="FF006096"/>
        <rFont val="Roboto Condensed"/>
      </rPr>
      <t xml:space="preserve">        if $higher_permissions_found; then</t>
    </r>
    <r>
      <rPr>
        <sz val="11"/>
        <color rgb="FF006096"/>
        <rFont val="Roboto Condensed"/>
      </rPr>
      <t xml:space="preserve">
</t>
    </r>
    <r>
      <rPr>
        <sz val="11"/>
        <color rgb="FF006096"/>
        <rFont val="Roboto Condensed"/>
      </rPr>
      <t xml:space="preserve">            echo -e "\n - permissions other than 0640 found in $file_path"</t>
    </r>
    <r>
      <rPr>
        <sz val="11"/>
        <color rgb="FF006096"/>
        <rFont val="Roboto Condensed"/>
      </rPr>
      <t xml:space="preserve">
</t>
    </r>
    <r>
      <rPr>
        <sz val="11"/>
        <color rgb="FF006096"/>
        <rFont val="Roboto Condensed"/>
      </rPr>
      <t xml:space="preserve">			l_output="$l_output\n - Inspect $file_path"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"All permissions inside $file_path are 0640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PASS **\n$file_path exists and has correct permissions set\n"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REVIEW **\n$l_output\n - Review permissions to ensure they are set IAW site policy"</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</si>
  <si>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6.1.1.1.3</t>
  </si>
  <si>
    <r>
      <rPr>
        <sz val="11"/>
        <rFont val="Calibri"/>
      </rPr>
      <t>Ensure journald ForwardToSyslog is configured</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</si>
  <si>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/etc/systemd/journald.conf.d/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ELSEIF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/etc/systemd/journald.conf.d/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</si>
  <si>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</si>
  <si>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systemctl is-active rsyslog.service | grep -Psq -- '^active'; then </t>
    </r>
    <r>
      <rPr>
        <sz val="11"/>
        <color rgb="FF006096"/>
        <rFont val="Roboto Condensed"/>
      </rPr>
      <t xml:space="preserve">
</t>
    </r>
    <r>
      <rPr>
        <sz val="11"/>
        <color rgb="FF006096"/>
        <rFont val="Roboto Condensed"/>
      </rPr>
      <t xml:space="preserve">      l_setting="yes"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l_setting="no"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l_parameters="systemd/journald.conf:Journal:ForwardToSyslog:$l_setting"</t>
    </r>
    <r>
      <rPr>
        <sz val="11"/>
        <color rgb="FF006096"/>
        <rFont val="Roboto Condensed"/>
      </rPr>
      <t xml:space="preserve">
</t>
    </r>
    <r>
      <rPr>
        <sz val="11"/>
        <color rgb="FF006096"/>
        <rFont val="Roboto Condensed"/>
      </rPr>
      <t xml:space="preserve">   l_analyze_cmd="$(readlink -e /bin/systemd-analyze || readlink -e /usr/bin/systemd-analyze)"</t>
    </r>
    <r>
      <rPr>
        <sz val="11"/>
        <color rgb="FF006096"/>
        <rFont val="Roboto Condensed"/>
      </rPr>
      <t xml:space="preserve">
</t>
    </r>
    <r>
      <rPr>
        <sz val="11"/>
        <color rgb="FF006096"/>
        <rFont val="Roboto Condensed"/>
      </rPr>
      <t xml:space="preserve">   a_output=() a_output2=() a_output3=() l_out="" l_out2="" l_opt=""</t>
    </r>
    <r>
      <rPr>
        <sz val="11"/>
        <color rgb="FF006096"/>
        <rFont val="Roboto Condensed"/>
      </rPr>
      <t xml:space="preserve">
</t>
    </r>
    <r>
      <rPr>
        <sz val="11"/>
        <color rgb="FF006096"/>
        <rFont val="Roboto Condensed"/>
      </rPr>
      <t xml:space="preserve">   f_pass_output()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"${#a_output[@]}" -gt 0 ] || [ "${#a_output2[@]}" -gt 0 ]; then</t>
    </r>
    <r>
      <rPr>
        <sz val="11"/>
        <color rgb="FF006096"/>
        <rFont val="Roboto Condensed"/>
      </rPr>
      <t xml:space="preserve">
</t>
    </r>
    <r>
      <rPr>
        <sz val="11"/>
        <color rgb="FF006096"/>
        <rFont val="Roboto Condensed"/>
      </rPr>
      <t xml:space="preserve">         a_output3+=("  - $l_option is correctly set to $l_option_value" "    in $l_file" \</t>
    </r>
    <r>
      <rPr>
        <sz val="11"/>
        <color rgb="FF006096"/>
        <rFont val="Roboto Condensed"/>
      </rPr>
      <t xml:space="preserve">
</t>
    </r>
    <r>
      <rPr>
        <sz val="11"/>
        <color rgb="FF006096"/>
        <rFont val="Roboto Condensed"/>
      </rPr>
      <t xml:space="preserve">         "    but this setting will be ignored do to load preference")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a_output+=("$l_out2" "  - Default for $l_option is correctly set to $l_option_value" "$l_out")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$l_option is correctly set to $l_option_value" "    in $l_file" "$l_out")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f_fail_output()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"${#a_output[@]}" -gt 0 ] || [ "${#a_output2[@]}" -gt 0 ]; then</t>
    </r>
    <r>
      <rPr>
        <sz val="11"/>
        <color rgb="FF006096"/>
        <rFont val="Roboto Condensed"/>
      </rPr>
      <t xml:space="preserve">
</t>
    </r>
    <r>
      <rPr>
        <sz val="11"/>
        <color rgb="FF006096"/>
        <rFont val="Roboto Condensed"/>
      </rPr>
      <t xml:space="preserve">         a_output3+=("  - $l_option is incorrectly set to $l_option_value" "    in $l_file" \</t>
    </r>
    <r>
      <rPr>
        <sz val="11"/>
        <color rgb="FF006096"/>
        <rFont val="Roboto Condensed"/>
      </rPr>
      <t xml:space="preserve">
</t>
    </r>
    <r>
      <rPr>
        <sz val="11"/>
        <color rgb="FF006096"/>
        <rFont val="Roboto Condensed"/>
      </rPr>
      <t xml:space="preserve">         "    but this setting will be ignored do to load preference")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a_output2+=("$l_out2" "  - Default for $l_option is incorrectly set to $l_option_value" "$l_out")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$l_option is incorrectly set to $l_option_value" "    in $l_file" "$l_out")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f_option_chk()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"$l_option_value" = "$l_value" ]; then</t>
    </r>
    <r>
      <rPr>
        <sz val="11"/>
        <color rgb="FF006096"/>
        <rFont val="Roboto Condensed"/>
      </rPr>
      <t xml:space="preserve">
</t>
    </r>
    <r>
      <rPr>
        <sz val="11"/>
        <color rgb="FF006096"/>
        <rFont val="Roboto Condensed"/>
      </rPr>
      <t xml:space="preserve">               f_pass_output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f_fail_output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l_conf_file l_block l_option l_value; do</t>
    </r>
    <r>
      <rPr>
        <sz val="11"/>
        <color rgb="FF006096"/>
        <rFont val="Roboto Condensed"/>
      </rPr>
      <t xml:space="preserve">
</t>
    </r>
    <r>
      <rPr>
        <sz val="11"/>
        <color rgb="FF006096"/>
        <rFont val="Roboto Condensed"/>
      </rPr>
      <t xml:space="preserve">      l_out="    and should be equal to $l_value"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2&gt;/dev/null | grep -Poi '^\h*'"$l_option"'\h*=\h*\H+\b' | tail -n 1)"</t>
    </r>
    <r>
      <rPr>
        <sz val="11"/>
        <color rgb="FF006096"/>
        <rFont val="Roboto Condensed"/>
      </rPr>
      <t xml:space="preserve">
</t>
    </r>
    <r>
      <rPr>
        <sz val="11"/>
        <color rgb="FF006096"/>
        <rFont val="Roboto Condensed"/>
      </rPr>
      <t xml:space="preserve">         if [ -n "$l_opt" ]; then</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f_option_chk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&lt;("$l_analyze_cmd" cat-config "$l_conf_file" | tac | grep -Pio '^\h*#\h*\/[^#\n\r\h]+\.conf\b')</t>
    </r>
    <r>
      <rPr>
        <sz val="11"/>
        <color rgb="FF006096"/>
        <rFont val="Roboto Condensed"/>
      </rPr>
      <t xml:space="preserve">
</t>
    </r>
    <r>
      <rPr>
        <sz val="11"/>
        <color rgb="FF006096"/>
        <rFont val="Roboto Condensed"/>
      </rPr>
      <t xml:space="preserve">      # If nothing is explicitly set, check default</t>
    </r>
    <r>
      <rPr>
        <sz val="11"/>
        <color rgb="FF006096"/>
        <rFont val="Roboto Condensed"/>
      </rPr>
      <t xml:space="preserve">
</t>
    </r>
    <r>
      <rPr>
        <sz val="11"/>
        <color rgb="FF006096"/>
        <rFont val="Roboto Condensed"/>
      </rPr>
      <t xml:space="preserve">      if [ "${#a_output[@]}" -le 0 ] &amp;&amp; [ "${#a_output2[@]}"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2&gt;/dev/null | grep -Poim 1 '^(\h*#)?\h*'"$l_option"'\h*=\h*\H+\b')"</t>
    </r>
    <r>
      <rPr>
        <sz val="11"/>
        <color rgb="FF006096"/>
        <rFont val="Roboto Condensed"/>
      </rPr>
      <t xml:space="preserve">
</t>
    </r>
    <r>
      <rPr>
        <sz val="11"/>
        <color rgb="FF006096"/>
        <rFont val="Roboto Condensed"/>
      </rPr>
      <t xml:space="preserve">         if [ -n "$l_opt" ]; then</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l_out2=" - Note: default value \"${l_opt//#/}\" is being used in the configuration"</t>
    </r>
    <r>
      <rPr>
        <sz val="11"/>
        <color rgb="FF006096"/>
        <rFont val="Roboto Condensed"/>
      </rPr>
      <t xml:space="preserve">
</t>
    </r>
    <r>
      <rPr>
        <sz val="11"/>
        <color rgb="FF006096"/>
        <rFont val="Roboto Condensed"/>
      </rPr>
      <t xml:space="preserve">            f_option_chk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"$l_parameters"</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 "${#a_output3[@]}" -gt 0 ] &amp;&amp; printf '%s\n' "  ** Note: **" "${a_output3[@]}"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 "${#a_output3[@]}" -gt 0 ] &amp;&amp; printf '%s\n' "  ** Note: **" "${a_output3[@]}"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</si>
  <si>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</si>
  <si>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6.1.1.1.4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</si>
  <si>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</si>
  <si>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</si>
  <si>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</si>
  <si>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</si>
  <si>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6.1.1.1.5</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</si>
  <si>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</si>
  <si>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</si>
  <si>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</si>
  <si>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a_parlist=("Storage=persistent")</t>
    </r>
    <r>
      <rPr>
        <sz val="11"/>
        <color rgb="FF006096"/>
        <rFont val="Roboto Condensed"/>
      </rPr>
      <t xml:space="preserve">
</t>
    </r>
    <r>
      <rPr>
        <sz val="11"/>
        <color rgb="FF006096"/>
        <rFont val="Roboto Condensed"/>
      </rPr>
      <t xml:space="preserve">   l_systemd_config_file="/etc/systemd/journald.conf"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</si>
  <si>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6.1.1.1.6</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</si>
  <si>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</si>
  <si>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</si>
  <si>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</si>
  <si>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a_parlist=("Compress=yes")</t>
    </r>
    <r>
      <rPr>
        <sz val="11"/>
        <color rgb="FF006096"/>
        <rFont val="Roboto Condensed"/>
      </rPr>
      <t xml:space="preserve">
</t>
    </r>
    <r>
      <rPr>
        <sz val="11"/>
        <color rgb="FF006096"/>
        <rFont val="Roboto Condensed"/>
      </rPr>
      <t xml:space="preserve">   l_systemd_config_file="/etc/systemd/journald.conf"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</si>
  <si>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rsyslog</t>
  </si>
  <si>
    <t>6.1.2.1</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</si>
  <si>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</si>
  <si>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</si>
  <si>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</si>
  <si>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</si>
  <si>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6.1.2.2</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</si>
  <si>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</si>
  <si>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</si>
  <si>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global()</t>
    </r>
    <r>
      <rPr>
        <sz val="11"/>
        <color rgb="FF000000"/>
        <rFont val="Calibri"/>
      </rPr>
      <t xml:space="preserve"> configuration object </t>
    </r>
    <r>
      <rPr>
        <b/>
        <sz val="11"/>
        <color rgb="FF000000"/>
        <rFont val="Calibri"/>
      </rPr>
      <t>umask</t>
    </r>
    <r>
      <rPr>
        <sz val="11"/>
        <color rgb="FF000000"/>
        <rFont val="Calibri"/>
      </rPr>
      <t>, available in rsyslog 8.26.0+, sets the rsyslogd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$umask</t>
    </r>
    <r>
      <rPr>
        <sz val="11"/>
        <color rgb="FF000000"/>
        <rFont val="Calibri"/>
      </rPr>
      <t xml:space="preserve"> parameter sets the </t>
    </r>
    <r>
      <rPr>
        <b/>
        <sz val="11"/>
        <color rgb="FF000000"/>
        <rFont val="Calibri"/>
      </rPr>
      <t>rsyslogd</t>
    </r>
    <r>
      <rPr>
        <sz val="11"/>
        <color rgb="FF000000"/>
        <rFont val="Calibri"/>
      </rPr>
      <t xml:space="preserve">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parameter allows the setting of the mode with which </t>
    </r>
    <r>
      <rPr>
        <b/>
        <sz val="11"/>
        <color rgb="FF000000"/>
        <rFont val="Calibri"/>
      </rPr>
      <t>rsyslogd</t>
    </r>
    <r>
      <rPr>
        <sz val="11"/>
        <color rgb="FF000000"/>
        <rFont val="Calibri"/>
      </rPr>
      <t xml:space="preserve"> creates new files. If not specified, the value </t>
    </r>
    <r>
      <rPr>
        <b/>
        <sz val="11"/>
        <color rgb="FF000000"/>
        <rFont val="Calibri"/>
      </rPr>
      <t>0644</t>
    </r>
    <r>
      <rPr>
        <sz val="11"/>
        <color rgb="FF000000"/>
        <rFont val="Calibri"/>
      </rPr>
      <t xml:space="preserve"> is used. The value given must always be a 4-digit octal number, with the initial digit being zero. Please note that the actual permission depend on </t>
    </r>
    <r>
      <rPr>
        <b/>
        <sz val="11"/>
        <color rgb="FF000000"/>
        <rFont val="Calibri"/>
      </rPr>
      <t>rsyslogd</t>
    </r>
    <r>
      <rPr>
        <sz val="11"/>
        <color rgb="FF000000"/>
        <rFont val="Calibri"/>
      </rPr>
      <t xml:space="preserve"> process </t>
    </r>
    <r>
      <rPr>
        <b/>
        <sz val="11"/>
        <color rgb="FF000000"/>
        <rFont val="Calibri"/>
      </rPr>
      <t>umask</t>
    </r>
    <r>
      <rPr>
        <sz val="11"/>
        <color rgb="FF000000"/>
        <rFont val="Calibri"/>
      </rPr>
      <t xml:space="preserve">. If in doubt, use </t>
    </r>
    <r>
      <rPr>
        <b/>
        <sz val="11"/>
        <color rgb="FF000000"/>
        <rFont val="Calibri"/>
      </rPr>
      <t>$umask 0000</t>
    </r>
    <r>
      <rPr>
        <sz val="11"/>
        <color rgb="FF000000"/>
        <rFont val="Calibri"/>
      </rPr>
      <t xml:space="preserve"> right at the beginning of the configuration file to remove any restrictions.</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may be specified multiple times. If so, it specifies the creation mode for all selector lines that follow until the next </t>
    </r>
    <r>
      <rPr>
        <b/>
        <sz val="11"/>
        <color rgb="FF000000"/>
        <rFont val="Calibri"/>
      </rPr>
      <t>$FileCreateMode</t>
    </r>
    <r>
      <rPr>
        <sz val="11"/>
        <color rgb="FF000000"/>
        <rFont val="Calibri"/>
      </rPr>
      <t xml:space="preserv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</si>
  <si>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</si>
  <si>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6.1.2.3</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</si>
  <si>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</si>
  <si>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</si>
  <si>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</si>
  <si>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</si>
  <si>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Configure Logfiles</t>
  </si>
  <si>
    <t>6.1.3.1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</si>
  <si>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</si>
  <si>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perm_mask='0133'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</si>
  <si>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</si>
  <si>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</si>
  <si>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Logging and Auditing</t>
  </si>
  <si>
    <t>6.2</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</si>
  <si>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</si>
  <si>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</si>
  <si>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/etc/logrotate.d/syslog</t>
    </r>
    <r>
      <rPr>
        <sz val="11"/>
        <color rgb="FF000000"/>
        <rFont val="Calibri"/>
      </rPr>
      <t xml:space="preserve"> is the configuration file used to rotate log files created by </t>
    </r>
    <r>
      <rPr>
        <b/>
        <sz val="11"/>
        <color rgb="FF000000"/>
        <rFont val="Calibri"/>
      </rPr>
      <t>syslog</t>
    </r>
    <r>
      <rPr>
        <sz val="11"/>
        <color rgb="FF000000"/>
        <rFont val="Calibri"/>
      </rPr>
      <t xml:space="preserve"> or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</si>
  <si>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</si>
  <si>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</si>
  <si>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</si>
  <si>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</si>
  <si>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</si>
  <si>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</si>
  <si>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</si>
  <si>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</si>
  <si>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</si>
  <si>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</si>
  <si>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</si>
  <si>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</si>
  <si>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</si>
  <si>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</si>
  <si>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</si>
  <si>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</si>
  <si>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</si>
  <si>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</si>
  <si>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</si>
  <si>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</si>
  <si>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</si>
  <si>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</si>
  <si>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</si>
  <si>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</si>
  <si>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</si>
  <si>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</si>
  <si>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</si>
  <si>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</si>
  <si>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</si>
  <si>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</si>
  <si>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</si>
  <si>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</si>
  <si>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</si>
  <si>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</si>
  <si>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</si>
  <si>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</si>
  <si>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</si>
  <si>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o-wx,go-rwx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</si>
  <si>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</si>
  <si>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400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(0400/-r--------)  Uid: ( 0/ root) Gid: ( 0/ root)</t>
    </r>
    <r>
      <rPr>
        <sz val="11"/>
        <color rgb="FF006096"/>
        <rFont val="Roboto Condensed"/>
      </rPr>
      <t xml:space="preserve">
</t>
    </r>
  </si>
  <si>
    <r>
      <rPr>
        <sz val="11"/>
        <color rgb="FF000000"/>
        <rFont val="Calibri"/>
      </rPr>
      <t>Access: (0400/-r--------)  Uid: ( 0/ root) Gid: ( 0/ root)</t>
    </r>
  </si>
  <si>
    <t>7.1.8</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</si>
  <si>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</si>
  <si>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u-wx,go-rwx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</si>
  <si>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</si>
  <si>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400,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(0400/-r--------)  Uid: ( 0/ root) Gid: ( 0/ root)</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</si>
  <si>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</si>
  <si>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</si>
  <si>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</si>
  <si>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</si>
  <si>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</si>
  <si>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</si>
  <si>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</si>
  <si>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if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</si>
  <si>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</si>
  <si>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</si>
  <si>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</si>
  <si>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</si>
  <si>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</si>
  <si>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</si>
  <si>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</si>
  <si>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 # Add WR files</t>
    </r>
    <r>
      <rPr>
        <sz val="11"/>
        <color rgb="FF006096"/>
        <rFont val="Roboto Condensed"/>
      </rPr>
      <t xml:space="preserve">
</t>
    </r>
    <r>
      <rPr>
        <sz val="11"/>
        <color rgb="FF006096"/>
        <rFont val="Roboto Condensed"/>
      </rPr>
      <t xml:space="preserve">            if [ -d "$l_file" ]; then # Add directories w/o sticky bit</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</si>
  <si>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</si>
  <si>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</si>
  <si>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</si>
  <si>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</si>
  <si>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</si>
  <si>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</si>
  <si>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</si>
  <si>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</si>
  <si>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</si>
  <si>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</si>
  <si>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</si>
  <si>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</si>
  <si>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</si>
  <si>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</si>
  <si>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</si>
  <si>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</si>
  <si>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</si>
  <si>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</si>
  <si>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</si>
  <si>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</si>
  <si>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</si>
  <si>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</si>
  <si>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</si>
  <si>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</si>
  <si>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</si>
  <si>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</si>
  <si>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</si>
  <si>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</si>
  <si>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</si>
  <si>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</si>
  <si>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</si>
  <si>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</si>
  <si>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</si>
  <si>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</si>
  <si>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</si>
  <si>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</si>
  <si>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</si>
  <si>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</si>
  <si>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</si>
  <si>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</si>
  <si>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</si>
  <si>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</si>
  <si>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</si>
  <si>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</si>
  <si>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</si>
  <si>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t>
    </r>
    <r>
      <rPr>
        <sz val="11"/>
        <color rgb="FF000000"/>
        <rFont val="Calibri"/>
      </rPr>
      <t xml:space="preserve">
</t>
    </r>
    <r>
      <rPr>
        <sz val="11"/>
        <color rgb="FF000000"/>
        <rFont val="Calibri"/>
      </rPr>
      <t>- Ensure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</si>
  <si>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</si>
  <si>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</si>
  <si>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</si>
  <si>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</si>
  <si>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</si>
  <si>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</si>
  <si>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</si>
  <si>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</si>
  <si>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</si>
  <si>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</si>
  <si>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</si>
  <si>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</si>
  <si>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</si>
  <si>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</si>
  <si>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</si>
  <si>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</si>
  <si>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</si>
  <si>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</si>
  <si>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</si>
  <si>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</si>
  <si>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</si>
  <si>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</si>
  <si>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</si>
  <si>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</si>
  <si>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</si>
  <si>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</si>
  <si>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</si>
  <si>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</si>
  <si>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</si>
  <si>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</si>
  <si>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</si>
  <si>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</si>
  <si>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</si>
  <si>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</si>
  <si>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AKS Optimized Azure Linux 3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</si>
  <si>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</si>
  <si>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</si>
  <si>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</si>
  <si>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01 August 2025     </t>
    </r>
    <r>
      <rPr>
        <b/>
        <sz val="11"/>
        <color rgb="FF000000"/>
        <rFont val="Calibri"/>
      </rPr>
      <t>Recommendation Count:</t>
    </r>
    <r>
      <rPr>
        <sz val="11"/>
        <color rgb="FF000000"/>
        <rFont val="Calibri"/>
      </rPr>
      <t xml:space="preserve"> 141</t>
    </r>
  </si>
  <si>
    <t>Development Url:</t>
  </si>
  <si>
    <t>https://workbench.cisecurity.org/benchmarks/22694</t>
  </si>
  <si>
    <t>Download Url:</t>
  </si>
  <si>
    <t>https://downloads.cisecurity.org/#/</t>
  </si>
  <si>
    <t>Guide Overview:</t>
  </si>
  <si>
    <r>
      <rPr>
        <sz val="11"/>
        <color rgb="FF000000"/>
        <rFont val="Calibri"/>
      </rPr>
      <t>This benchmark provides prescriptive guidance for establishing a secure configuration posture for Azure Kubernetes Service (AKS) nodes running on Azure Linux.</t>
    </r>
    <r>
      <rPr>
        <sz val="11"/>
        <color rgb="FF000000"/>
        <rFont val="Calibri"/>
      </rPr>
      <t xml:space="preserve">
</t>
    </r>
    <r>
      <rPr>
        <sz val="11"/>
        <color rgb="FF000000"/>
        <rFont val="Calibri"/>
      </rPr>
      <t>This guide was developed and tested against Azure Kubernetes Service (AKS) nodes, running Azure Linux, on the Azure Compute Platform (ACP), using x86-64, AMD64, and Arm64 platforms.</t>
    </r>
    <r>
      <rPr>
        <sz val="11"/>
        <color rgb="FF000000"/>
        <rFont val="Calibri"/>
      </rPr>
      <t xml:space="preserve">
</t>
    </r>
    <r>
      <rPr>
        <sz val="11"/>
        <color rgb="FF000000"/>
        <rFont val="Calibri"/>
      </rPr>
      <t>The guidance within broadly assumes that operations are being performed as the root user, and executed under the default bash version for the applicable distribution.  Operations performed using sudo instead of the root user, or executed under another shell, may produce unexpected results, or fail to make the intended changes to the system. Non-root users may not be able to access certain areas of the system, especially after remediation has been performed. It is advisable to verify root users path integrity and the integrity of any programs being run prior to execution of commands and scripts included in this benchmark.</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</si>
  <si>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</si>
  <si>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Azure Kubernetes Service (AKS) nodes running Azure Linux on the Azure Compute Platform (ACP).</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</si>
  <si>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</si>
  <si>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</si>
  <si>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</si>
  <si>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</si>
  <si>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</si>
  <si>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</si>
  <si>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</si>
  <si>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</si>
  <si>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</si>
  <si>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</si>
  <si>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</si>
  <si>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</si>
  <si>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</si>
  <si>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</si>
  <si>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</si>
  <si>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</si>
  <si>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</si>
  <si>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</si>
  <si>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</si>
  <si>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</si>
  <si>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</si>
  <si>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</si>
  <si>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Security Hardening Implementation Dashboard</t>
  </si>
  <si>
    <t>Scope Overview</t>
  </si>
  <si>
    <t>Count</t>
  </si>
  <si>
    <t>% of Total</t>
  </si>
  <si>
    <t>Hardening Guide</t>
  </si>
  <si>
    <t xml:space="preserve">   CIS AKS Optimized Azure Linux 3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</si>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</sst>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46">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D57-497A-A5FD-7C14AF2CC38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D57-497A-A5FD-7C14AF2CC38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141</c:v>
                </c:pt>
              </c:numCache>
            </c:numRef>
          </c:val>
          <c:extLst>
            <c:ext xmlns:c16="http://schemas.microsoft.com/office/drawing/2014/chart" uri="{C3380CC4-5D6E-409C-BE32-E72D297353CC}">
              <c16:uniqueId val="{00000002-DD57-497A-A5FD-7C14AF2CC38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A1F1-480F-AA9C-780BB37C371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A1F1-480F-AA9C-780BB37C371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141</c:v>
                </c:pt>
              </c:numCache>
            </c:numRef>
          </c:val>
          <c:extLst>
            <c:ext xmlns:c16="http://schemas.microsoft.com/office/drawing/2014/chart" uri="{C3380CC4-5D6E-409C-BE32-E72D297353CC}">
              <c16:uniqueId val="{00000002-A1F1-480F-AA9C-780BB37C371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124-48DC-89E8-7D107DEA894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124-48DC-89E8-7D107DEA894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141</c:v>
                </c:pt>
              </c:numCache>
            </c:numRef>
          </c:val>
          <c:extLst>
            <c:ext xmlns:c16="http://schemas.microsoft.com/office/drawing/2014/chart" uri="{C3380CC4-5D6E-409C-BE32-E72D297353CC}">
              <c16:uniqueId val="{00000002-3124-48DC-89E8-7D107DEA894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84AB-450A-9EA0-661DA274E64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84AB-450A-9EA0-661DA274E64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136</c:v>
                </c:pt>
                <c:pt idx="1">
                  <c:v>5</c:v>
                </c:pt>
              </c:numCache>
            </c:numRef>
          </c:val>
          <c:extLst>
            <c:ext xmlns:c16="http://schemas.microsoft.com/office/drawing/2014/chart" uri="{C3380CC4-5D6E-409C-BE32-E72D297353CC}">
              <c16:uniqueId val="{00000002-84AB-450A-9EA0-661DA274E64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043-46EB-8E52-E3139B9ED28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043-46EB-8E52-E3139B9ED28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141</c:v>
                </c:pt>
              </c:numCache>
            </c:numRef>
          </c:val>
          <c:extLst>
            <c:ext xmlns:c16="http://schemas.microsoft.com/office/drawing/2014/chart" uri="{C3380CC4-5D6E-409C-BE32-E72D297353CC}">
              <c16:uniqueId val="{00000002-5043-46EB-8E52-E3139B9ED28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E02-40FB-8884-D9D08D1C553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E02-40FB-8884-D9D08D1C553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141</c:v>
                </c:pt>
              </c:numCache>
            </c:numRef>
          </c:val>
          <c:extLst>
            <c:ext xmlns:c16="http://schemas.microsoft.com/office/drawing/2014/chart" uri="{C3380CC4-5D6E-409C-BE32-E72D297353CC}">
              <c16:uniqueId val="{00000002-7E02-40FB-8884-D9D08D1C553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7C7-48D5-B080-1FD89755D8EF}"/>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7C7-48D5-B080-1FD89755D8EF}"/>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7C7-48D5-B080-1FD89755D8EF}"/>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7C7-48D5-B080-1FD89755D8E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84F-449B-BB3A-4064776189A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01ww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mfip2n">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ou4rg0">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zcbv5w">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zuaun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z1fbm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ww5hg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zvbody">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42">
  <autoFilter ref="A1:Q142"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69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806</v>
      </c>
    </row>
    <row r="3" spans="2:3" ht="15" customHeight="1" x14ac:dyDescent="0.35"/>
    <row r="4" spans="2:3" ht="58" x14ac:dyDescent="0.35">
      <c r="B4" s="20" t="s">
        <v>807</v>
      </c>
      <c r="C4" s="21" t="s">
        <v>808</v>
      </c>
    </row>
    <row r="5" spans="2:3" x14ac:dyDescent="0.35">
      <c r="C5" s="21" t="s">
        <v>809</v>
      </c>
    </row>
    <row r="6" spans="2:3" x14ac:dyDescent="0.35">
      <c r="C6" s="18" t="s">
        <v>810</v>
      </c>
    </row>
    <row r="7" spans="2:3" ht="10" customHeight="1" x14ac:dyDescent="0.35"/>
    <row r="8" spans="2:3" ht="232" x14ac:dyDescent="0.35">
      <c r="B8" s="22" t="s">
        <v>811</v>
      </c>
      <c r="C8" s="21" t="s">
        <v>812</v>
      </c>
    </row>
    <row r="9" spans="2:3" ht="10" customHeight="1" x14ac:dyDescent="0.35"/>
    <row r="10" spans="2:3" ht="35" customHeight="1" x14ac:dyDescent="0.35">
      <c r="B10" s="22" t="s">
        <v>813</v>
      </c>
      <c r="C10" s="21" t="s">
        <v>814</v>
      </c>
    </row>
    <row r="11" spans="2:3" ht="75" customHeight="1" x14ac:dyDescent="0.35">
      <c r="B11" s="18" t="s">
        <v>25</v>
      </c>
      <c r="C11" s="21" t="s">
        <v>815</v>
      </c>
    </row>
    <row r="12" spans="2:3" ht="47" customHeight="1" x14ac:dyDescent="0.35">
      <c r="B12" s="18" t="s">
        <v>25</v>
      </c>
      <c r="C12" s="21" t="s">
        <v>816</v>
      </c>
    </row>
    <row r="13" spans="2:3" ht="35" customHeight="1" x14ac:dyDescent="0.35">
      <c r="B13" s="18" t="s">
        <v>25</v>
      </c>
      <c r="C13" s="21" t="s">
        <v>817</v>
      </c>
    </row>
    <row r="14" spans="2:3" ht="32" customHeight="1" x14ac:dyDescent="0.35">
      <c r="B14" s="18" t="s">
        <v>25</v>
      </c>
      <c r="C14" s="21" t="s">
        <v>818</v>
      </c>
    </row>
    <row r="15" spans="2:3" ht="30" customHeight="1" x14ac:dyDescent="0.35">
      <c r="B15" s="18" t="s">
        <v>25</v>
      </c>
      <c r="C15" s="21" t="s">
        <v>819</v>
      </c>
    </row>
    <row r="16" spans="2:3" ht="10" customHeight="1" x14ac:dyDescent="0.35"/>
    <row r="17" spans="1:3" ht="145" customHeight="1" x14ac:dyDescent="0.35">
      <c r="B17" s="22" t="s">
        <v>820</v>
      </c>
      <c r="C17" s="21" t="s">
        <v>821</v>
      </c>
    </row>
    <row r="18" spans="1:3" ht="10" customHeight="1" x14ac:dyDescent="0.35"/>
    <row r="19" spans="1:3" ht="3" customHeight="1" x14ac:dyDescent="0.35">
      <c r="B19" s="23"/>
      <c r="C19" s="23"/>
    </row>
    <row r="20" spans="1:3" ht="12" customHeight="1" x14ac:dyDescent="0.35"/>
    <row r="21" spans="1:3" ht="35" customHeight="1" x14ac:dyDescent="0.35">
      <c r="A21" s="25"/>
      <c r="B21" s="26" t="s">
        <v>822</v>
      </c>
      <c r="C21" s="27" t="s">
        <v>823</v>
      </c>
    </row>
    <row r="22" spans="1:3" ht="18" customHeight="1" x14ac:dyDescent="0.35">
      <c r="A22" s="25"/>
      <c r="B22" s="25" t="s">
        <v>25</v>
      </c>
      <c r="C22" s="27" t="s">
        <v>824</v>
      </c>
    </row>
    <row r="23" spans="1:3" ht="18" customHeight="1" x14ac:dyDescent="0.35">
      <c r="A23" s="25"/>
      <c r="B23" s="25" t="s">
        <v>25</v>
      </c>
      <c r="C23" s="27" t="s">
        <v>825</v>
      </c>
    </row>
    <row r="24" spans="1:3" ht="18" customHeight="1" x14ac:dyDescent="0.35">
      <c r="A24" s="25"/>
      <c r="B24" s="25" t="s">
        <v>25</v>
      </c>
      <c r="C24" s="27" t="s">
        <v>826</v>
      </c>
    </row>
    <row r="25" spans="1:3" ht="18" customHeight="1" x14ac:dyDescent="0.35">
      <c r="A25" s="25"/>
      <c r="B25" s="25" t="s">
        <v>25</v>
      </c>
      <c r="C25" s="27" t="s">
        <v>827</v>
      </c>
    </row>
    <row r="26" spans="1:3" ht="18" customHeight="1" x14ac:dyDescent="0.35">
      <c r="A26" s="25"/>
      <c r="B26" s="25" t="s">
        <v>25</v>
      </c>
      <c r="C26" s="27" t="s">
        <v>828</v>
      </c>
    </row>
    <row r="27" spans="1:3" ht="18" customHeight="1" x14ac:dyDescent="0.35">
      <c r="A27" s="25"/>
      <c r="B27" s="25" t="s">
        <v>25</v>
      </c>
      <c r="C27" s="27" t="s">
        <v>829</v>
      </c>
    </row>
    <row r="28" spans="1:3" ht="18" customHeight="1" x14ac:dyDescent="0.35">
      <c r="A28" s="25"/>
      <c r="B28" s="25" t="s">
        <v>25</v>
      </c>
      <c r="C28" s="27" t="s">
        <v>830</v>
      </c>
    </row>
    <row r="29" spans="1:3" ht="18" customHeight="1" x14ac:dyDescent="0.35">
      <c r="A29" s="25"/>
      <c r="B29" s="25" t="s">
        <v>25</v>
      </c>
      <c r="C29" s="27" t="s">
        <v>831</v>
      </c>
    </row>
    <row r="30" spans="1:3" ht="44" customHeight="1" x14ac:dyDescent="0.35">
      <c r="A30" s="25"/>
      <c r="B30" s="25" t="s">
        <v>25</v>
      </c>
      <c r="C30" s="28" t="s">
        <v>832</v>
      </c>
    </row>
    <row r="31" spans="1:3" ht="10" customHeight="1" x14ac:dyDescent="0.35"/>
    <row r="32" spans="1:3" ht="3" customHeight="1" x14ac:dyDescent="0.35">
      <c r="B32" s="23"/>
      <c r="C32" s="23"/>
    </row>
    <row r="33" spans="2:3" ht="12" customHeight="1" x14ac:dyDescent="0.35"/>
    <row r="34" spans="2:3" ht="24" customHeight="1" x14ac:dyDescent="0.35">
      <c r="B34" s="29" t="s">
        <v>833</v>
      </c>
      <c r="C34" s="30" t="s">
        <v>834</v>
      </c>
    </row>
    <row r="35" spans="2:3" ht="18.5" x14ac:dyDescent="0.35">
      <c r="B35" s="29" t="s">
        <v>835</v>
      </c>
      <c r="C35" s="31" t="s">
        <v>836</v>
      </c>
    </row>
    <row r="36" spans="2:3" ht="27" customHeight="1" x14ac:dyDescent="0.35">
      <c r="B36" s="32" t="s">
        <v>837</v>
      </c>
      <c r="C36" s="24" t="s">
        <v>838</v>
      </c>
    </row>
    <row r="37" spans="2:3" x14ac:dyDescent="0.35">
      <c r="B37" s="29" t="s">
        <v>839</v>
      </c>
      <c r="C37" s="33" t="s">
        <v>840</v>
      </c>
    </row>
    <row r="38" spans="2:3" x14ac:dyDescent="0.35">
      <c r="B38" s="29" t="s">
        <v>841</v>
      </c>
      <c r="C38" s="33" t="s">
        <v>842</v>
      </c>
    </row>
    <row r="39" spans="2:3" ht="10" customHeight="1" x14ac:dyDescent="0.35"/>
    <row r="40" spans="2:3" ht="188.5" x14ac:dyDescent="0.35">
      <c r="B40" s="29" t="s">
        <v>843</v>
      </c>
      <c r="C40" s="34" t="s">
        <v>844</v>
      </c>
    </row>
    <row r="42" spans="2:3" ht="58" x14ac:dyDescent="0.35">
      <c r="B42" s="29" t="s">
        <v>845</v>
      </c>
      <c r="C42" s="21" t="s">
        <v>846</v>
      </c>
    </row>
    <row r="43" spans="2:3" ht="10" customHeight="1" x14ac:dyDescent="0.35"/>
    <row r="44" spans="2:3" x14ac:dyDescent="0.35">
      <c r="B44" s="29" t="s">
        <v>847</v>
      </c>
      <c r="C44" s="35" t="s">
        <v>848</v>
      </c>
    </row>
    <row r="45" spans="2:3" ht="101.5" x14ac:dyDescent="0.35">
      <c r="C45" s="21" t="s">
        <v>849</v>
      </c>
    </row>
    <row r="46" spans="2:3" ht="10" customHeight="1" x14ac:dyDescent="0.35"/>
    <row r="47" spans="2:3" ht="3" customHeight="1" x14ac:dyDescent="0.35">
      <c r="B47" s="23"/>
      <c r="C47" s="23"/>
    </row>
    <row r="48" spans="2:3" ht="12" customHeight="1" x14ac:dyDescent="0.35"/>
    <row r="49" spans="2:3" ht="130.5" x14ac:dyDescent="0.35">
      <c r="B49" s="20" t="s">
        <v>850</v>
      </c>
      <c r="C49" s="21" t="s">
        <v>851</v>
      </c>
    </row>
    <row r="50" spans="2:3" ht="6" customHeight="1" x14ac:dyDescent="0.35"/>
    <row r="51" spans="2:3" ht="217.5" x14ac:dyDescent="0.35">
      <c r="C51" s="21" t="s">
        <v>852</v>
      </c>
    </row>
    <row r="52" spans="2:3" ht="6" customHeight="1" x14ac:dyDescent="0.35"/>
    <row r="53" spans="2:3" ht="43.5" x14ac:dyDescent="0.35">
      <c r="C53" s="21" t="s">
        <v>853</v>
      </c>
    </row>
    <row r="54" spans="2:3" ht="10" customHeight="1" x14ac:dyDescent="0.35"/>
    <row r="55" spans="2:3" ht="3" customHeight="1" x14ac:dyDescent="0.35">
      <c r="B55" s="23"/>
      <c r="C55" s="23"/>
    </row>
    <row r="56" spans="2:3" ht="12" customHeight="1" x14ac:dyDescent="0.35"/>
    <row r="57" spans="2:3" ht="145" x14ac:dyDescent="0.35">
      <c r="B57" s="20" t="s">
        <v>854</v>
      </c>
      <c r="C57" s="21" t="s">
        <v>855</v>
      </c>
    </row>
    <row r="58" spans="2:3" ht="6" customHeight="1" x14ac:dyDescent="0.35"/>
    <row r="59" spans="2:3" ht="203" x14ac:dyDescent="0.35">
      <c r="C59" s="21" t="s">
        <v>856</v>
      </c>
    </row>
    <row r="60" spans="2:3" ht="6" customHeight="1" x14ac:dyDescent="0.35"/>
    <row r="61" spans="2:3" ht="43.5" x14ac:dyDescent="0.35">
      <c r="C61" s="21" t="s">
        <v>857</v>
      </c>
    </row>
    <row r="62" spans="2:3" ht="10" customHeight="1" x14ac:dyDescent="0.35"/>
    <row r="63" spans="2:3" ht="3" customHeight="1" x14ac:dyDescent="0.35">
      <c r="B63" s="23"/>
      <c r="C63" s="23"/>
    </row>
    <row r="64" spans="2:3" ht="12" customHeight="1" x14ac:dyDescent="0.35"/>
    <row r="65" spans="2:3" ht="101.5" x14ac:dyDescent="0.35">
      <c r="B65" s="20" t="s">
        <v>858</v>
      </c>
      <c r="C65" s="21" t="s">
        <v>859</v>
      </c>
    </row>
    <row r="66" spans="2:3" ht="6" customHeight="1" x14ac:dyDescent="0.35"/>
    <row r="67" spans="2:3" ht="145" x14ac:dyDescent="0.35">
      <c r="C67" s="21" t="s">
        <v>860</v>
      </c>
    </row>
    <row r="68" spans="2:3" ht="6" customHeight="1" x14ac:dyDescent="0.35"/>
    <row r="69" spans="2:3" ht="43.5" x14ac:dyDescent="0.35">
      <c r="C69" s="21" t="s">
        <v>861</v>
      </c>
    </row>
    <row r="70" spans="2:3" ht="10" customHeight="1" x14ac:dyDescent="0.35"/>
    <row r="71" spans="2:3" ht="3" customHeight="1" x14ac:dyDescent="0.35">
      <c r="B71" s="23"/>
      <c r="C71" s="23"/>
    </row>
    <row r="72" spans="2:3" ht="12" customHeight="1" x14ac:dyDescent="0.35"/>
    <row r="73" spans="2:3" ht="26" customHeight="1" x14ac:dyDescent="0.35">
      <c r="B73" s="36" t="s">
        <v>862</v>
      </c>
    </row>
    <row r="74" spans="2:3" ht="8" customHeight="1" x14ac:dyDescent="0.35"/>
    <row r="75" spans="2:3" ht="20" customHeight="1" x14ac:dyDescent="0.35">
      <c r="B75" s="29" t="s">
        <v>863</v>
      </c>
      <c r="C75" s="37" t="s">
        <v>864</v>
      </c>
    </row>
    <row r="76" spans="2:3" ht="116" x14ac:dyDescent="0.35">
      <c r="C76" s="21" t="s">
        <v>865</v>
      </c>
    </row>
    <row r="77" spans="2:3" ht="10" customHeight="1" x14ac:dyDescent="0.35"/>
    <row r="78" spans="2:3" ht="20" customHeight="1" x14ac:dyDescent="0.35">
      <c r="B78" s="29" t="s">
        <v>866</v>
      </c>
      <c r="C78" s="37" t="s">
        <v>867</v>
      </c>
    </row>
    <row r="79" spans="2:3" ht="116" x14ac:dyDescent="0.35">
      <c r="C79" s="21" t="s">
        <v>868</v>
      </c>
    </row>
    <row r="80" spans="2:3" ht="10" customHeight="1" x14ac:dyDescent="0.35"/>
    <row r="83" spans="2:3" ht="32" customHeight="1" x14ac:dyDescent="0.35">
      <c r="B83" s="123" t="s">
        <v>805</v>
      </c>
      <c r="C83" s="123"/>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24" t="s">
        <v>869</v>
      </c>
      <c r="C2" s="125"/>
      <c r="D2" s="125"/>
      <c r="E2" s="125"/>
      <c r="F2" s="125"/>
      <c r="G2" s="125"/>
      <c r="H2" s="125"/>
      <c r="I2" s="125"/>
    </row>
    <row r="4" spans="2:15" ht="18.5" x14ac:dyDescent="0.45">
      <c r="B4" s="39" t="s">
        <v>870</v>
      </c>
    </row>
    <row r="5" spans="2:15" x14ac:dyDescent="0.35">
      <c r="B5" s="41" t="s">
        <v>25</v>
      </c>
      <c r="C5" s="41" t="s">
        <v>871</v>
      </c>
      <c r="D5" s="41" t="s">
        <v>872</v>
      </c>
      <c r="F5" s="126" t="s">
        <v>873</v>
      </c>
      <c r="G5" s="126"/>
      <c r="H5" s="126"/>
      <c r="I5" s="127" t="s">
        <v>874</v>
      </c>
      <c r="J5" s="127"/>
      <c r="K5" s="127"/>
      <c r="L5" s="127"/>
      <c r="M5" s="127"/>
      <c r="N5" s="127"/>
      <c r="O5" s="127"/>
    </row>
    <row r="6" spans="2:15" x14ac:dyDescent="0.35">
      <c r="B6" s="47" t="s">
        <v>875</v>
      </c>
      <c r="C6" s="48">
        <v>141</v>
      </c>
      <c r="D6" s="49" t="s">
        <v>25</v>
      </c>
      <c r="F6" s="126" t="s">
        <v>876</v>
      </c>
      <c r="G6" s="126"/>
      <c r="H6" s="126"/>
      <c r="I6" s="128" t="s">
        <v>877</v>
      </c>
      <c r="J6" s="128"/>
      <c r="K6" s="128"/>
      <c r="L6" s="128"/>
      <c r="M6" s="128"/>
      <c r="N6" s="128"/>
      <c r="O6" s="128"/>
    </row>
    <row r="7" spans="2:15" x14ac:dyDescent="0.35">
      <c r="B7" s="50" t="s">
        <v>878</v>
      </c>
      <c r="C7" s="51">
        <f>C6-C8-C9</f>
        <v>141</v>
      </c>
      <c r="D7" s="52">
        <f>IF(C6&gt;0,C7/C6,0)</f>
        <v>1</v>
      </c>
      <c r="F7" s="126" t="s">
        <v>879</v>
      </c>
      <c r="G7" s="126"/>
      <c r="H7" s="126"/>
      <c r="I7" s="128" t="s">
        <v>877</v>
      </c>
      <c r="J7" s="128"/>
      <c r="K7" s="128"/>
      <c r="L7" s="128"/>
      <c r="M7" s="128"/>
      <c r="N7" s="128"/>
      <c r="O7" s="128"/>
    </row>
    <row r="8" spans="2:15" x14ac:dyDescent="0.35">
      <c r="B8" s="43" t="s">
        <v>880</v>
      </c>
      <c r="C8" s="44">
        <f>COUNTIF('Recommendations'!I:I,"Risk Accepted")</f>
        <v>0</v>
      </c>
      <c r="D8" s="45">
        <f>IF(C6&gt;0,C8/C6,0)</f>
        <v>0</v>
      </c>
      <c r="F8" s="126" t="s">
        <v>881</v>
      </c>
      <c r="G8" s="126"/>
      <c r="H8" s="126"/>
      <c r="I8" s="128" t="s">
        <v>877</v>
      </c>
      <c r="J8" s="128"/>
      <c r="K8" s="128"/>
      <c r="L8" s="128"/>
      <c r="M8" s="128"/>
      <c r="N8" s="128"/>
      <c r="O8" s="128"/>
    </row>
    <row r="9" spans="2:15" x14ac:dyDescent="0.35">
      <c r="B9" s="43" t="s">
        <v>882</v>
      </c>
      <c r="C9" s="44">
        <f>COUNTIF('Recommendations'!I:I,"N/A")</f>
        <v>0</v>
      </c>
      <c r="D9" s="45">
        <f>IF(C6&gt;0,C9/C6,0)</f>
        <v>0</v>
      </c>
      <c r="F9" s="126" t="s">
        <v>883</v>
      </c>
      <c r="G9" s="126"/>
      <c r="H9" s="126"/>
      <c r="I9" s="128" t="s">
        <v>877</v>
      </c>
      <c r="J9" s="128"/>
      <c r="K9" s="128"/>
      <c r="L9" s="128"/>
      <c r="M9" s="128"/>
      <c r="N9" s="128"/>
      <c r="O9" s="128"/>
    </row>
    <row r="12" spans="2:15" ht="18.5" x14ac:dyDescent="0.45">
      <c r="B12" s="39" t="s">
        <v>884</v>
      </c>
    </row>
    <row r="14" spans="2:15" x14ac:dyDescent="0.35">
      <c r="B14" s="53" t="s">
        <v>885</v>
      </c>
    </row>
    <row r="15" spans="2:15" x14ac:dyDescent="0.35">
      <c r="B15" s="41" t="s">
        <v>25</v>
      </c>
      <c r="C15" s="41" t="s">
        <v>886</v>
      </c>
      <c r="D15" s="41" t="s">
        <v>887</v>
      </c>
      <c r="E15" s="41" t="s">
        <v>888</v>
      </c>
      <c r="F15" s="41" t="s">
        <v>889</v>
      </c>
    </row>
    <row r="16" spans="2:15" x14ac:dyDescent="0.35">
      <c r="B16" s="43" t="s">
        <v>890</v>
      </c>
      <c r="C16" s="44">
        <f>COUNTIF('Recommendations'!P:P,"Resolved")</f>
        <v>0</v>
      </c>
      <c r="D16" s="44">
        <f>COUNTIF('Recommendations'!P:P,"Testing")</f>
        <v>0</v>
      </c>
      <c r="E16" s="44">
        <f>COUNTIF('Recommendations'!P:P,"Outstanding")</f>
        <v>141</v>
      </c>
      <c r="F16" s="44">
        <f>SUM(C16:E16)</f>
        <v>141</v>
      </c>
    </row>
    <row r="18" spans="2:6" x14ac:dyDescent="0.35">
      <c r="B18" s="53" t="s">
        <v>891</v>
      </c>
    </row>
    <row r="19" spans="2:6" x14ac:dyDescent="0.35">
      <c r="B19" s="54" t="s">
        <v>25</v>
      </c>
      <c r="C19" s="54" t="s">
        <v>886</v>
      </c>
      <c r="D19" s="54" t="s">
        <v>887</v>
      </c>
      <c r="E19" s="54" t="s">
        <v>888</v>
      </c>
      <c r="F19" s="54" t="s">
        <v>25</v>
      </c>
    </row>
    <row r="20" spans="2:6" x14ac:dyDescent="0.35">
      <c r="B20" s="43" t="s">
        <v>890</v>
      </c>
      <c r="C20" s="45">
        <f>IF(F16&gt;0, C16/F16, 0)</f>
        <v>0</v>
      </c>
      <c r="D20" s="45">
        <f>IF(F16&gt;0, D16/F16, 0)</f>
        <v>0</v>
      </c>
      <c r="E20" s="45">
        <f>IF(F16&gt;0, E16/F16, 0)</f>
        <v>1</v>
      </c>
      <c r="F20" s="46" t="s">
        <v>25</v>
      </c>
    </row>
    <row r="25" spans="2:6" ht="18.5" x14ac:dyDescent="0.45">
      <c r="B25" s="39" t="s">
        <v>892</v>
      </c>
    </row>
    <row r="27" spans="2:6" x14ac:dyDescent="0.35">
      <c r="B27" s="53" t="s">
        <v>885</v>
      </c>
    </row>
    <row r="28" spans="2:6" x14ac:dyDescent="0.35">
      <c r="B28" s="41" t="s">
        <v>4</v>
      </c>
      <c r="C28" s="41" t="s">
        <v>886</v>
      </c>
      <c r="D28" s="41" t="s">
        <v>887</v>
      </c>
      <c r="E28" s="41" t="s">
        <v>888</v>
      </c>
      <c r="F28" s="41" t="s">
        <v>889</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141</v>
      </c>
      <c r="F29" s="44">
        <f>SUM(C29:E29)</f>
        <v>141</v>
      </c>
    </row>
    <row r="31" spans="2:6" x14ac:dyDescent="0.35">
      <c r="B31" s="53" t="s">
        <v>891</v>
      </c>
    </row>
    <row r="32" spans="2:6" x14ac:dyDescent="0.35">
      <c r="B32" s="54" t="s">
        <v>4</v>
      </c>
      <c r="C32" s="54" t="s">
        <v>886</v>
      </c>
      <c r="D32" s="54" t="s">
        <v>887</v>
      </c>
      <c r="E32" s="54" t="s">
        <v>888</v>
      </c>
      <c r="F32" s="54" t="s">
        <v>25</v>
      </c>
    </row>
    <row r="33" spans="2:6" x14ac:dyDescent="0.35">
      <c r="B33" s="43" t="s">
        <v>21</v>
      </c>
      <c r="C33" s="45">
        <f>IF(F29&gt;0, C29/F29, 0)</f>
        <v>0</v>
      </c>
      <c r="D33" s="45">
        <f>IF(F29&gt;0, D29/F29, 0)</f>
        <v>0</v>
      </c>
      <c r="E33" s="45">
        <f>IF(F29&gt;0, E29/F29, 0)</f>
        <v>1</v>
      </c>
      <c r="F33" s="46" t="s">
        <v>25</v>
      </c>
    </row>
    <row r="38" spans="2:6" ht="18.5" x14ac:dyDescent="0.45">
      <c r="B38" s="39" t="s">
        <v>893</v>
      </c>
    </row>
    <row r="40" spans="2:6" x14ac:dyDescent="0.35">
      <c r="B40" s="53" t="s">
        <v>885</v>
      </c>
    </row>
    <row r="41" spans="2:6" x14ac:dyDescent="0.35">
      <c r="B41" s="41" t="s">
        <v>7</v>
      </c>
      <c r="C41" s="41" t="s">
        <v>886</v>
      </c>
      <c r="D41" s="41" t="s">
        <v>887</v>
      </c>
      <c r="E41" s="41" t="s">
        <v>888</v>
      </c>
      <c r="F41" s="41" t="s">
        <v>889</v>
      </c>
    </row>
    <row r="42" spans="2:6" x14ac:dyDescent="0.35">
      <c r="B42" s="43" t="s">
        <v>894</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895</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896</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897</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898</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141</v>
      </c>
      <c r="F47" s="44">
        <f t="shared" si="0"/>
        <v>141</v>
      </c>
    </row>
    <row r="49" spans="2:6" x14ac:dyDescent="0.35">
      <c r="B49" s="53" t="s">
        <v>891</v>
      </c>
    </row>
    <row r="50" spans="2:6" x14ac:dyDescent="0.35">
      <c r="B50" s="54" t="s">
        <v>7</v>
      </c>
      <c r="C50" s="54" t="s">
        <v>886</v>
      </c>
      <c r="D50" s="54" t="s">
        <v>887</v>
      </c>
      <c r="E50" s="54" t="s">
        <v>888</v>
      </c>
      <c r="F50" s="54" t="s">
        <v>25</v>
      </c>
    </row>
    <row r="51" spans="2:6" x14ac:dyDescent="0.35">
      <c r="B51" s="43" t="s">
        <v>894</v>
      </c>
      <c r="C51" s="45">
        <f t="shared" ref="C51:C56" si="1">IF(F42&gt;0, C42/F42, 0)</f>
        <v>0</v>
      </c>
      <c r="D51" s="45">
        <f t="shared" ref="D51:D56" si="2">IF(F42&gt;0, D42/F42, 0)</f>
        <v>0</v>
      </c>
      <c r="E51" s="45">
        <f t="shared" ref="E51:E56" si="3">IF(F42&gt;0, E42/F42, 0)</f>
        <v>0</v>
      </c>
      <c r="F51" s="46" t="s">
        <v>25</v>
      </c>
    </row>
    <row r="52" spans="2:6" x14ac:dyDescent="0.35">
      <c r="B52" s="43" t="s">
        <v>895</v>
      </c>
      <c r="C52" s="45">
        <f t="shared" si="1"/>
        <v>0</v>
      </c>
      <c r="D52" s="45">
        <f t="shared" si="2"/>
        <v>0</v>
      </c>
      <c r="E52" s="45">
        <f t="shared" si="3"/>
        <v>0</v>
      </c>
      <c r="F52" s="46" t="s">
        <v>25</v>
      </c>
    </row>
    <row r="53" spans="2:6" x14ac:dyDescent="0.35">
      <c r="B53" s="43" t="s">
        <v>896</v>
      </c>
      <c r="C53" s="45">
        <f t="shared" si="1"/>
        <v>0</v>
      </c>
      <c r="D53" s="45">
        <f t="shared" si="2"/>
        <v>0</v>
      </c>
      <c r="E53" s="45">
        <f t="shared" si="3"/>
        <v>0</v>
      </c>
      <c r="F53" s="46" t="s">
        <v>25</v>
      </c>
    </row>
    <row r="54" spans="2:6" x14ac:dyDescent="0.35">
      <c r="B54" s="43" t="s">
        <v>897</v>
      </c>
      <c r="C54" s="45">
        <f t="shared" si="1"/>
        <v>0</v>
      </c>
      <c r="D54" s="45">
        <f t="shared" si="2"/>
        <v>0</v>
      </c>
      <c r="E54" s="45">
        <f t="shared" si="3"/>
        <v>0</v>
      </c>
      <c r="F54" s="46" t="s">
        <v>25</v>
      </c>
    </row>
    <row r="55" spans="2:6" x14ac:dyDescent="0.35">
      <c r="B55" s="43" t="s">
        <v>898</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899</v>
      </c>
    </row>
    <row r="63" spans="2:6" x14ac:dyDescent="0.35">
      <c r="B63" s="53" t="s">
        <v>885</v>
      </c>
    </row>
    <row r="64" spans="2:6" x14ac:dyDescent="0.35">
      <c r="B64" s="41" t="s">
        <v>3</v>
      </c>
      <c r="C64" s="41" t="s">
        <v>886</v>
      </c>
      <c r="D64" s="41" t="s">
        <v>887</v>
      </c>
      <c r="E64" s="41" t="s">
        <v>888</v>
      </c>
      <c r="F64" s="41" t="s">
        <v>889</v>
      </c>
    </row>
    <row r="65" spans="2:6" x14ac:dyDescent="0.35">
      <c r="B65" s="43" t="s">
        <v>20</v>
      </c>
      <c r="C65" s="44">
        <f>COUNTIFS('Recommendations'!D:D,"Automated",'Recommendations'!P:P,"=Resolved")</f>
        <v>0</v>
      </c>
      <c r="D65" s="44">
        <f>COUNTIFS('Recommendations'!D:D,"=Automated",'Recommendations'!P:P,"=Testing")</f>
        <v>0</v>
      </c>
      <c r="E65" s="44">
        <f>COUNTIFS('Recommendations'!D:D,"=Automated",'Recommendations'!P:P,"=Outstanding")</f>
        <v>136</v>
      </c>
      <c r="F65" s="44">
        <f>SUM(C65:E65)</f>
        <v>136</v>
      </c>
    </row>
    <row r="66" spans="2:6" x14ac:dyDescent="0.35">
      <c r="B66" s="43" t="s">
        <v>51</v>
      </c>
      <c r="C66" s="44">
        <f>COUNTIFS('Recommendations'!D:D,"Manual",'Recommendations'!P:P,"=Resolved")</f>
        <v>0</v>
      </c>
      <c r="D66" s="44">
        <f>COUNTIFS('Recommendations'!D:D,"=Manual",'Recommendations'!P:P,"=Testing")</f>
        <v>0</v>
      </c>
      <c r="E66" s="44">
        <f>COUNTIFS('Recommendations'!D:D,"=Manual",'Recommendations'!P:P,"=Outstanding")</f>
        <v>5</v>
      </c>
      <c r="F66" s="44">
        <f>SUM(C66:E66)</f>
        <v>5</v>
      </c>
    </row>
    <row r="68" spans="2:6" x14ac:dyDescent="0.35">
      <c r="B68" s="53" t="s">
        <v>891</v>
      </c>
    </row>
    <row r="69" spans="2:6" x14ac:dyDescent="0.35">
      <c r="B69" s="54" t="s">
        <v>3</v>
      </c>
      <c r="C69" s="54" t="s">
        <v>886</v>
      </c>
      <c r="D69" s="54" t="s">
        <v>887</v>
      </c>
      <c r="E69" s="54" t="s">
        <v>888</v>
      </c>
      <c r="F69" s="54" t="s">
        <v>25</v>
      </c>
    </row>
    <row r="70" spans="2:6" x14ac:dyDescent="0.35">
      <c r="B70" s="43" t="s">
        <v>20</v>
      </c>
      <c r="C70" s="45">
        <f>IF(F65&gt;0, C65/F65, 0)</f>
        <v>0</v>
      </c>
      <c r="D70" s="45">
        <f>IF(F65&gt;0, D65/F65, 0)</f>
        <v>0</v>
      </c>
      <c r="E70" s="45">
        <f>IF(F65&gt;0, E65/F65, 0)</f>
        <v>1</v>
      </c>
      <c r="F70" s="46" t="s">
        <v>25</v>
      </c>
    </row>
    <row r="71" spans="2:6" x14ac:dyDescent="0.35">
      <c r="B71" s="43" t="s">
        <v>51</v>
      </c>
      <c r="C71" s="45">
        <f>IF(F66&gt;0, C66/F66, 0)</f>
        <v>0</v>
      </c>
      <c r="D71" s="45">
        <f>IF(F66&gt;0, D66/F66, 0)</f>
        <v>0</v>
      </c>
      <c r="E71" s="45">
        <f>IF(F66&gt;0, E66/F66, 0)</f>
        <v>1</v>
      </c>
      <c r="F71" s="46" t="s">
        <v>25</v>
      </c>
    </row>
    <row r="76" spans="2:6" ht="18.5" x14ac:dyDescent="0.45">
      <c r="B76" s="39" t="s">
        <v>900</v>
      </c>
    </row>
    <row r="78" spans="2:6" x14ac:dyDescent="0.35">
      <c r="B78" s="53" t="s">
        <v>885</v>
      </c>
    </row>
    <row r="79" spans="2:6" x14ac:dyDescent="0.35">
      <c r="B79" s="41" t="s">
        <v>5</v>
      </c>
      <c r="C79" s="41" t="s">
        <v>886</v>
      </c>
      <c r="D79" s="41" t="s">
        <v>887</v>
      </c>
      <c r="E79" s="41" t="s">
        <v>888</v>
      </c>
      <c r="F79" s="41" t="s">
        <v>889</v>
      </c>
    </row>
    <row r="80" spans="2:6" x14ac:dyDescent="0.35">
      <c r="B80" s="43" t="s">
        <v>901</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902</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903</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904</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141</v>
      </c>
      <c r="F84" s="44">
        <f>SUM(C84:E84)</f>
        <v>141</v>
      </c>
    </row>
    <row r="86" spans="2:6" x14ac:dyDescent="0.35">
      <c r="B86" s="53" t="s">
        <v>891</v>
      </c>
    </row>
    <row r="87" spans="2:6" x14ac:dyDescent="0.35">
      <c r="B87" s="54" t="s">
        <v>5</v>
      </c>
      <c r="C87" s="54" t="s">
        <v>886</v>
      </c>
      <c r="D87" s="54" t="s">
        <v>887</v>
      </c>
      <c r="E87" s="54" t="s">
        <v>888</v>
      </c>
      <c r="F87" s="54" t="s">
        <v>25</v>
      </c>
    </row>
    <row r="88" spans="2:6" x14ac:dyDescent="0.35">
      <c r="B88" s="43" t="s">
        <v>901</v>
      </c>
      <c r="C88" s="45">
        <f>IF(F80&gt;0, C80/F80, 0)</f>
        <v>0</v>
      </c>
      <c r="D88" s="45">
        <f>IF(F80&gt;0, D80/F80, 0)</f>
        <v>0</v>
      </c>
      <c r="E88" s="45">
        <f>IF(F80&gt;0, E80/F80, 0)</f>
        <v>0</v>
      </c>
      <c r="F88" s="46" t="s">
        <v>25</v>
      </c>
    </row>
    <row r="89" spans="2:6" x14ac:dyDescent="0.35">
      <c r="B89" s="43" t="s">
        <v>902</v>
      </c>
      <c r="C89" s="45">
        <f>IF(F81&gt;0, C81/F81, 0)</f>
        <v>0</v>
      </c>
      <c r="D89" s="45">
        <f>IF(F81&gt;0, D81/F81, 0)</f>
        <v>0</v>
      </c>
      <c r="E89" s="45">
        <f>IF(F81&gt;0, E81/F81, 0)</f>
        <v>0</v>
      </c>
      <c r="F89" s="46" t="s">
        <v>25</v>
      </c>
    </row>
    <row r="90" spans="2:6" x14ac:dyDescent="0.35">
      <c r="B90" s="43" t="s">
        <v>903</v>
      </c>
      <c r="C90" s="45">
        <f>IF(F82&gt;0, C82/F82, 0)</f>
        <v>0</v>
      </c>
      <c r="D90" s="45">
        <f>IF(F82&gt;0, D82/F82, 0)</f>
        <v>0</v>
      </c>
      <c r="E90" s="45">
        <f>IF(F82&gt;0, E82/F82, 0)</f>
        <v>0</v>
      </c>
      <c r="F90" s="46" t="s">
        <v>25</v>
      </c>
    </row>
    <row r="91" spans="2:6" x14ac:dyDescent="0.35">
      <c r="B91" s="43" t="s">
        <v>904</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905</v>
      </c>
    </row>
    <row r="99" spans="2:6" x14ac:dyDescent="0.35">
      <c r="B99" s="53" t="s">
        <v>885</v>
      </c>
    </row>
    <row r="100" spans="2:6" x14ac:dyDescent="0.35">
      <c r="B100" s="41" t="s">
        <v>906</v>
      </c>
      <c r="C100" s="41" t="s">
        <v>886</v>
      </c>
      <c r="D100" s="41" t="s">
        <v>887</v>
      </c>
      <c r="E100" s="41" t="s">
        <v>888</v>
      </c>
      <c r="F100" s="41" t="s">
        <v>889</v>
      </c>
    </row>
    <row r="101" spans="2:6" x14ac:dyDescent="0.35">
      <c r="B101" s="43" t="s">
        <v>907</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908</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909</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141</v>
      </c>
      <c r="F104" s="44">
        <f>SUM(C104:E104)</f>
        <v>141</v>
      </c>
    </row>
    <row r="106" spans="2:6" x14ac:dyDescent="0.35">
      <c r="B106" s="53" t="s">
        <v>891</v>
      </c>
    </row>
    <row r="107" spans="2:6" x14ac:dyDescent="0.35">
      <c r="B107" s="54" t="s">
        <v>906</v>
      </c>
      <c r="C107" s="54" t="s">
        <v>886</v>
      </c>
      <c r="D107" s="54" t="s">
        <v>887</v>
      </c>
      <c r="E107" s="54" t="s">
        <v>888</v>
      </c>
      <c r="F107" s="54" t="s">
        <v>25</v>
      </c>
    </row>
    <row r="108" spans="2:6" x14ac:dyDescent="0.35">
      <c r="B108" s="43" t="s">
        <v>907</v>
      </c>
      <c r="C108" s="45">
        <f>IF(F101&gt;0, C101/F101, 0)</f>
        <v>0</v>
      </c>
      <c r="D108" s="45">
        <f>IF(F101&gt;0, D101/F101, 0)</f>
        <v>0</v>
      </c>
      <c r="E108" s="45">
        <f>IF(F101&gt;0, E101/F101, 0)</f>
        <v>0</v>
      </c>
      <c r="F108" s="46" t="s">
        <v>25</v>
      </c>
    </row>
    <row r="109" spans="2:6" x14ac:dyDescent="0.35">
      <c r="B109" s="43" t="s">
        <v>908</v>
      </c>
      <c r="C109" s="45">
        <f>IF(F102&gt;0, C102/F102, 0)</f>
        <v>0</v>
      </c>
      <c r="D109" s="45">
        <f>IF(F102&gt;0, D102/F102, 0)</f>
        <v>0</v>
      </c>
      <c r="E109" s="45">
        <f>IF(F102&gt;0, E102/F102, 0)</f>
        <v>0</v>
      </c>
      <c r="F109" s="46" t="s">
        <v>25</v>
      </c>
    </row>
    <row r="110" spans="2:6" x14ac:dyDescent="0.35">
      <c r="B110" s="43" t="s">
        <v>909</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910</v>
      </c>
      <c r="J116" s="39" t="s">
        <v>911</v>
      </c>
    </row>
    <row r="117" spans="2:15" x14ac:dyDescent="0.35">
      <c r="B117" s="41" t="s">
        <v>7</v>
      </c>
      <c r="C117" s="129" t="s">
        <v>912</v>
      </c>
      <c r="D117" s="129"/>
      <c r="E117" s="41" t="s">
        <v>878</v>
      </c>
      <c r="F117" s="41" t="s">
        <v>886</v>
      </c>
      <c r="G117" s="129" t="s">
        <v>913</v>
      </c>
      <c r="H117" s="129"/>
      <c r="J117" s="41" t="s">
        <v>7</v>
      </c>
      <c r="K117" s="41" t="s">
        <v>901</v>
      </c>
      <c r="L117" s="41" t="s">
        <v>902</v>
      </c>
      <c r="M117" s="41" t="s">
        <v>903</v>
      </c>
      <c r="N117" s="41" t="s">
        <v>904</v>
      </c>
      <c r="O117" s="41" t="s">
        <v>22</v>
      </c>
    </row>
    <row r="118" spans="2:15" x14ac:dyDescent="0.35">
      <c r="B118" s="47" t="s">
        <v>894</v>
      </c>
      <c r="C118" s="130" t="s">
        <v>25</v>
      </c>
      <c r="D118" s="130"/>
      <c r="E118" s="44">
        <f>COUNTIF('Recommendations'!H:H,"Phase1")-COUNTIFS('Recommendations'!H:H,"Phase1",'Recommendations'!I:I,"Risk Accepted")-COUNTIFS('Recommendations'!H:H,"Phase1",'Recommendations'!I:I,"N/A")</f>
        <v>0</v>
      </c>
      <c r="F118" s="44">
        <f>COUNTIFS('Recommendations'!H:H,"Phase1",'Recommendations'!P:P,"Resolved")</f>
        <v>0</v>
      </c>
      <c r="G118" s="131">
        <f t="shared" ref="G118:G123" si="4">IF(E118&gt;0,F118/E118,0)</f>
        <v>0</v>
      </c>
      <c r="H118" s="131"/>
      <c r="J118" s="47" t="s">
        <v>894</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895</v>
      </c>
      <c r="C119" s="130" t="s">
        <v>25</v>
      </c>
      <c r="D119" s="130"/>
      <c r="E119" s="44">
        <f>COUNTIF('Recommendations'!H:H,"Phase2")-COUNTIFS('Recommendations'!H:H,"Phase2",'Recommendations'!I:I,"Risk Accepted")-COUNTIFS('Recommendations'!H:H,"Phase2",'Recommendations'!I:I,"N/A")</f>
        <v>0</v>
      </c>
      <c r="F119" s="44">
        <f>COUNTIFS('Recommendations'!H:H,"Phase2",'Recommendations'!P:P,"Resolved")</f>
        <v>0</v>
      </c>
      <c r="G119" s="131">
        <f t="shared" si="4"/>
        <v>0</v>
      </c>
      <c r="H119" s="131"/>
      <c r="J119" s="47" t="s">
        <v>895</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896</v>
      </c>
      <c r="C120" s="130" t="s">
        <v>25</v>
      </c>
      <c r="D120" s="130"/>
      <c r="E120" s="44">
        <f>COUNTIF('Recommendations'!H:H,"Phase3")-COUNTIFS('Recommendations'!H:H,"Phase3",'Recommendations'!I:I,"Risk Accepted")-COUNTIFS('Recommendations'!H:H,"Phase3",'Recommendations'!I:I,"N/A")</f>
        <v>0</v>
      </c>
      <c r="F120" s="44">
        <f>COUNTIFS('Recommendations'!H:H,"Phase3",'Recommendations'!P:P,"Resolved")</f>
        <v>0</v>
      </c>
      <c r="G120" s="131">
        <f t="shared" si="4"/>
        <v>0</v>
      </c>
      <c r="H120" s="131"/>
      <c r="J120" s="47" t="s">
        <v>896</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897</v>
      </c>
      <c r="C121" s="130" t="s">
        <v>25</v>
      </c>
      <c r="D121" s="130"/>
      <c r="E121" s="44">
        <f>COUNTIF('Recommendations'!H:H,"Phase4")-COUNTIFS('Recommendations'!H:H,"Phase4",'Recommendations'!I:I,"Risk Accepted")-COUNTIFS('Recommendations'!H:H,"Phase4",'Recommendations'!I:I,"N/A")</f>
        <v>0</v>
      </c>
      <c r="F121" s="44">
        <f>COUNTIFS('Recommendations'!H:H,"Phase4",'Recommendations'!P:P,"Resolved")</f>
        <v>0</v>
      </c>
      <c r="G121" s="131">
        <f t="shared" si="4"/>
        <v>0</v>
      </c>
      <c r="H121" s="131"/>
      <c r="J121" s="47" t="s">
        <v>897</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898</v>
      </c>
      <c r="C122" s="130" t="s">
        <v>25</v>
      </c>
      <c r="D122" s="130"/>
      <c r="E122" s="44">
        <f>COUNTIF('Recommendations'!H:H,"Phase5")-COUNTIFS('Recommendations'!H:H,"Phase5",'Recommendations'!I:I,"Risk Accepted")-COUNTIFS('Recommendations'!H:H,"Phase5",'Recommendations'!I:I,"N/A")</f>
        <v>0</v>
      </c>
      <c r="F122" s="44">
        <f>COUNTIFS('Recommendations'!H:H,"Phase5",'Recommendations'!P:P,"Resolved")</f>
        <v>0</v>
      </c>
      <c r="G122" s="131">
        <f t="shared" si="4"/>
        <v>0</v>
      </c>
      <c r="H122" s="131"/>
      <c r="J122" s="47" t="s">
        <v>898</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30" t="s">
        <v>25</v>
      </c>
      <c r="D123" s="130"/>
      <c r="E123" s="44">
        <f>COUNTIF('Recommendations'!H:H,"Pending")-COUNTIFS('Recommendations'!H:H,"Pending",'Recommendations'!I:I,"Risk Accepted")-COUNTIFS('Recommendations'!H:H,"Pending",'Recommendations'!I:I,"N/A")</f>
        <v>141</v>
      </c>
      <c r="F123" s="44">
        <f>COUNTIFS('Recommendations'!H:H,"Pending",'Recommendations'!P:P,"Resolved")</f>
        <v>0</v>
      </c>
      <c r="G123" s="131">
        <f t="shared" si="4"/>
        <v>0</v>
      </c>
      <c r="H123" s="131"/>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141</v>
      </c>
    </row>
    <row r="130" spans="2:24" ht="21" x14ac:dyDescent="0.5">
      <c r="B130" s="39" t="s">
        <v>914</v>
      </c>
      <c r="P130" s="56" t="s">
        <v>915</v>
      </c>
    </row>
    <row r="132" spans="2:24" ht="60" customHeight="1" x14ac:dyDescent="0.35">
      <c r="B132" s="132" t="s">
        <v>916</v>
      </c>
      <c r="C132" s="125"/>
      <c r="D132" s="125"/>
      <c r="E132" s="125"/>
      <c r="F132" s="125"/>
      <c r="P132" s="132" t="s">
        <v>917</v>
      </c>
      <c r="Q132" s="125"/>
      <c r="R132" s="125"/>
      <c r="S132" s="125"/>
      <c r="T132" s="125"/>
      <c r="U132" s="125"/>
      <c r="V132" s="125"/>
      <c r="W132" s="125"/>
    </row>
    <row r="134" spans="2:24" ht="30" customHeight="1" x14ac:dyDescent="0.35">
      <c r="P134" s="57" t="s">
        <v>918</v>
      </c>
      <c r="Q134" s="58">
        <f>C16</f>
        <v>0</v>
      </c>
      <c r="R134" s="59"/>
      <c r="S134" s="58">
        <f>C80</f>
        <v>0</v>
      </c>
      <c r="T134" s="59"/>
      <c r="U134" s="58">
        <f>C81</f>
        <v>0</v>
      </c>
      <c r="V134" s="59"/>
      <c r="W134" s="58">
        <f>C82</f>
        <v>0</v>
      </c>
      <c r="X134" s="59"/>
    </row>
    <row r="135" spans="2:24" ht="35" customHeight="1" x14ac:dyDescent="0.35">
      <c r="P135" s="60" t="s">
        <v>919</v>
      </c>
      <c r="Q135" s="60" t="s">
        <v>920</v>
      </c>
      <c r="R135" s="60" t="s">
        <v>921</v>
      </c>
      <c r="S135" s="60" t="s">
        <v>922</v>
      </c>
      <c r="T135" s="60" t="s">
        <v>923</v>
      </c>
      <c r="U135" s="60" t="s">
        <v>924</v>
      </c>
      <c r="V135" s="60" t="s">
        <v>925</v>
      </c>
      <c r="W135" s="60" t="s">
        <v>926</v>
      </c>
      <c r="X135" s="60" t="s">
        <v>927</v>
      </c>
    </row>
    <row r="136" spans="2:24" x14ac:dyDescent="0.35">
      <c r="O136" s="61" t="s">
        <v>928</v>
      </c>
      <c r="P136" s="62" t="s">
        <v>929</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930</v>
      </c>
      <c r="P171" s="56" t="s">
        <v>931</v>
      </c>
    </row>
    <row r="173" spans="2:24" ht="45" customHeight="1" x14ac:dyDescent="0.35">
      <c r="B173" s="132" t="s">
        <v>932</v>
      </c>
      <c r="C173" s="125"/>
      <c r="D173" s="125"/>
      <c r="E173" s="125"/>
      <c r="F173" s="125"/>
      <c r="P173" s="132" t="s">
        <v>933</v>
      </c>
      <c r="Q173" s="125"/>
      <c r="R173" s="125"/>
      <c r="S173" s="125"/>
      <c r="T173" s="125"/>
      <c r="U173" s="125"/>
    </row>
    <row r="174" spans="2:24" ht="35" customHeight="1" x14ac:dyDescent="0.35">
      <c r="P174" s="129" t="s">
        <v>934</v>
      </c>
      <c r="Q174" s="129"/>
      <c r="R174" s="129" t="s">
        <v>935</v>
      </c>
      <c r="S174" s="129"/>
      <c r="T174" s="129"/>
    </row>
    <row r="175" spans="2:24" ht="30" customHeight="1" x14ac:dyDescent="0.35">
      <c r="P175" s="133">
        <v>0</v>
      </c>
      <c r="Q175" s="134"/>
      <c r="R175" s="135" t="s">
        <v>936</v>
      </c>
      <c r="S175" s="136"/>
      <c r="T175" s="136"/>
    </row>
    <row r="178" spans="16:22" ht="25" customHeight="1" x14ac:dyDescent="0.35">
      <c r="P178" s="65" t="s">
        <v>919</v>
      </c>
      <c r="Q178" s="65" t="s">
        <v>937</v>
      </c>
      <c r="R178" s="65" t="s">
        <v>938</v>
      </c>
      <c r="S178" s="137" t="s">
        <v>9</v>
      </c>
      <c r="T178" s="137"/>
      <c r="U178" s="137"/>
      <c r="V178" s="125"/>
    </row>
    <row r="179" spans="16:22" ht="20" customHeight="1" x14ac:dyDescent="0.35">
      <c r="P179" s="67"/>
      <c r="Q179" s="68"/>
      <c r="R179" s="69" t="str">
        <f>IF(AND(NOT(ISBLANK(Q179)), Dashboard!$P175&gt;0), Q179/Dashboard!$P175, "")</f>
        <v/>
      </c>
      <c r="S179" s="138"/>
      <c r="T179" s="139"/>
      <c r="U179" s="139"/>
      <c r="V179" s="139"/>
    </row>
    <row r="180" spans="16:22" ht="20" customHeight="1" x14ac:dyDescent="0.35">
      <c r="P180" s="67"/>
      <c r="Q180" s="68"/>
      <c r="R180" s="69" t="str">
        <f>IF(AND(NOT(ISBLANK(Q180)), Dashboard!$P175&gt;0), Q180/Dashboard!$P175, "")</f>
        <v/>
      </c>
      <c r="S180" s="138"/>
      <c r="T180" s="139"/>
      <c r="U180" s="139"/>
      <c r="V180" s="139"/>
    </row>
    <row r="181" spans="16:22" ht="20" customHeight="1" x14ac:dyDescent="0.35">
      <c r="P181" s="67"/>
      <c r="Q181" s="68"/>
      <c r="R181" s="69" t="str">
        <f>IF(AND(NOT(ISBLANK(Q181)), Dashboard!$P175&gt;0), Q181/Dashboard!$P175, "")</f>
        <v/>
      </c>
      <c r="S181" s="138"/>
      <c r="T181" s="139"/>
      <c r="U181" s="139"/>
      <c r="V181" s="139"/>
    </row>
    <row r="182" spans="16:22" ht="20" customHeight="1" x14ac:dyDescent="0.35">
      <c r="P182" s="67"/>
      <c r="Q182" s="68"/>
      <c r="R182" s="69" t="str">
        <f>IF(AND(NOT(ISBLANK(Q182)), Dashboard!$P175&gt;0), Q182/Dashboard!$P175, "")</f>
        <v/>
      </c>
      <c r="S182" s="138"/>
      <c r="T182" s="139"/>
      <c r="U182" s="139"/>
      <c r="V182" s="139"/>
    </row>
    <row r="183" spans="16:22" ht="20" customHeight="1" x14ac:dyDescent="0.35">
      <c r="P183" s="67"/>
      <c r="Q183" s="68"/>
      <c r="R183" s="69" t="str">
        <f>IF(AND(NOT(ISBLANK(Q183)), Dashboard!$P175&gt;0), Q183/Dashboard!$P175, "")</f>
        <v/>
      </c>
      <c r="S183" s="138"/>
      <c r="T183" s="139"/>
      <c r="U183" s="139"/>
      <c r="V183" s="139"/>
    </row>
    <row r="184" spans="16:22" ht="20" customHeight="1" x14ac:dyDescent="0.35">
      <c r="P184" s="67"/>
      <c r="Q184" s="68"/>
      <c r="R184" s="69" t="str">
        <f>IF(AND(NOT(ISBLANK(Q184)), Dashboard!$P175&gt;0), Q184/Dashboard!$P175, "")</f>
        <v/>
      </c>
      <c r="S184" s="138"/>
      <c r="T184" s="139"/>
      <c r="U184" s="139"/>
      <c r="V184" s="139"/>
    </row>
    <row r="185" spans="16:22" ht="20" customHeight="1" x14ac:dyDescent="0.35">
      <c r="P185" s="67"/>
      <c r="Q185" s="68"/>
      <c r="R185" s="69" t="str">
        <f>IF(AND(NOT(ISBLANK(Q185)), Dashboard!$P175&gt;0), Q185/Dashboard!$P175, "")</f>
        <v/>
      </c>
      <c r="S185" s="138"/>
      <c r="T185" s="139"/>
      <c r="U185" s="139"/>
      <c r="V185" s="139"/>
    </row>
    <row r="186" spans="16:22" ht="20" customHeight="1" x14ac:dyDescent="0.35">
      <c r="P186" s="67"/>
      <c r="Q186" s="68"/>
      <c r="R186" s="69" t="str">
        <f>IF(AND(NOT(ISBLANK(Q186)), Dashboard!$P175&gt;0), Q186/Dashboard!$P175, "")</f>
        <v/>
      </c>
      <c r="S186" s="138"/>
      <c r="T186" s="139"/>
      <c r="U186" s="139"/>
      <c r="V186" s="139"/>
    </row>
    <row r="187" spans="16:22" ht="20" customHeight="1" x14ac:dyDescent="0.35">
      <c r="P187" s="67"/>
      <c r="Q187" s="68"/>
      <c r="R187" s="69" t="str">
        <f>IF(AND(NOT(ISBLANK(Q187)), Dashboard!$P175&gt;0), Q187/Dashboard!$P175, "")</f>
        <v/>
      </c>
      <c r="S187" s="138"/>
      <c r="T187" s="139"/>
      <c r="U187" s="139"/>
      <c r="V187" s="139"/>
    </row>
    <row r="188" spans="16:22" ht="20" customHeight="1" x14ac:dyDescent="0.35">
      <c r="P188" s="67"/>
      <c r="Q188" s="68"/>
      <c r="R188" s="69" t="str">
        <f>IF(AND(NOT(ISBLANK(Q188)), Dashboard!$P175&gt;0), Q188/Dashboard!$P175, "")</f>
        <v/>
      </c>
      <c r="S188" s="138"/>
      <c r="T188" s="139"/>
      <c r="U188" s="139"/>
      <c r="V188" s="139"/>
    </row>
    <row r="189" spans="16:22" ht="20" customHeight="1" x14ac:dyDescent="0.35">
      <c r="P189" s="67"/>
      <c r="Q189" s="68"/>
      <c r="R189" s="69" t="str">
        <f>IF(AND(NOT(ISBLANK(Q189)), Dashboard!$P175&gt;0), Q189/Dashboard!$P175, "")</f>
        <v/>
      </c>
      <c r="S189" s="138"/>
      <c r="T189" s="139"/>
      <c r="U189" s="139"/>
      <c r="V189" s="139"/>
    </row>
    <row r="190" spans="16:22" ht="20" customHeight="1" x14ac:dyDescent="0.35">
      <c r="P190" s="67"/>
      <c r="Q190" s="68"/>
      <c r="R190" s="69" t="str">
        <f>IF(AND(NOT(ISBLANK(Q190)), Dashboard!$P175&gt;0), Q190/Dashboard!$P175, "")</f>
        <v/>
      </c>
      <c r="S190" s="138"/>
      <c r="T190" s="139"/>
      <c r="U190" s="139"/>
      <c r="V190" s="139"/>
    </row>
    <row r="191" spans="16:22" ht="20" customHeight="1" x14ac:dyDescent="0.35">
      <c r="P191" s="67"/>
      <c r="Q191" s="68"/>
      <c r="R191" s="69" t="str">
        <f>IF(AND(NOT(ISBLANK(Q191)), Dashboard!$P175&gt;0), Q191/Dashboard!$P175, "")</f>
        <v/>
      </c>
      <c r="S191" s="138"/>
      <c r="T191" s="139"/>
      <c r="U191" s="139"/>
      <c r="V191" s="139"/>
    </row>
    <row r="192" spans="16:22" ht="20" customHeight="1" x14ac:dyDescent="0.35">
      <c r="P192" s="67"/>
      <c r="Q192" s="68"/>
      <c r="R192" s="69" t="str">
        <f>IF(AND(NOT(ISBLANK(Q192)), Dashboard!$P175&gt;0), Q192/Dashboard!$P175, "")</f>
        <v/>
      </c>
      <c r="S192" s="138"/>
      <c r="T192" s="139"/>
      <c r="U192" s="139"/>
      <c r="V192" s="139"/>
    </row>
    <row r="193" spans="2:22" ht="20" customHeight="1" x14ac:dyDescent="0.35">
      <c r="P193" s="67"/>
      <c r="Q193" s="68"/>
      <c r="R193" s="69" t="str">
        <f>IF(AND(NOT(ISBLANK(Q193)), Dashboard!$P175&gt;0), Q193/Dashboard!$P175, "")</f>
        <v/>
      </c>
      <c r="S193" s="138"/>
      <c r="T193" s="139"/>
      <c r="U193" s="139"/>
      <c r="V193" s="139"/>
    </row>
    <row r="194" spans="2:22" ht="20" customHeight="1" x14ac:dyDescent="0.35">
      <c r="P194" s="67"/>
      <c r="Q194" s="68"/>
      <c r="R194" s="69" t="str">
        <f>IF(AND(NOT(ISBLANK(Q194)), Dashboard!$P175&gt;0), Q194/Dashboard!$P175, "")</f>
        <v/>
      </c>
      <c r="S194" s="138"/>
      <c r="T194" s="139"/>
      <c r="U194" s="139"/>
      <c r="V194" s="139"/>
    </row>
    <row r="195" spans="2:22" ht="20" customHeight="1" x14ac:dyDescent="0.35">
      <c r="P195" s="67"/>
      <c r="Q195" s="68"/>
      <c r="R195" s="69" t="str">
        <f>IF(AND(NOT(ISBLANK(Q195)), Dashboard!$P175&gt;0), Q195/Dashboard!$P175, "")</f>
        <v/>
      </c>
      <c r="S195" s="138"/>
      <c r="T195" s="139"/>
      <c r="U195" s="139"/>
      <c r="V195" s="139"/>
    </row>
    <row r="196" spans="2:22" ht="20" customHeight="1" x14ac:dyDescent="0.35">
      <c r="P196" s="67"/>
      <c r="Q196" s="68"/>
      <c r="R196" s="69" t="str">
        <f>IF(AND(NOT(ISBLANK(Q196)), Dashboard!$P175&gt;0), Q196/Dashboard!$P175, "")</f>
        <v/>
      </c>
      <c r="S196" s="138"/>
      <c r="T196" s="139"/>
      <c r="U196" s="139"/>
      <c r="V196" s="139"/>
    </row>
    <row r="197" spans="2:22" ht="20" customHeight="1" x14ac:dyDescent="0.35">
      <c r="P197" s="67"/>
      <c r="Q197" s="68"/>
      <c r="R197" s="69" t="str">
        <f>IF(AND(NOT(ISBLANK(Q197)), Dashboard!$P175&gt;0), Q197/Dashboard!$P175, "")</f>
        <v/>
      </c>
      <c r="S197" s="138"/>
      <c r="T197" s="139"/>
      <c r="U197" s="139"/>
      <c r="V197" s="139"/>
    </row>
    <row r="198" spans="2:22" ht="20" customHeight="1" x14ac:dyDescent="0.35">
      <c r="P198" s="67"/>
      <c r="Q198" s="68"/>
      <c r="R198" s="69" t="str">
        <f>IF(AND(NOT(ISBLANK(Q198)), Dashboard!$P175&gt;0), Q198/Dashboard!$P175, "")</f>
        <v/>
      </c>
      <c r="S198" s="138"/>
      <c r="T198" s="139"/>
      <c r="U198" s="139"/>
      <c r="V198" s="139"/>
    </row>
    <row r="202" spans="2:22" ht="32" customHeight="1" x14ac:dyDescent="0.35">
      <c r="B202" s="123" t="s">
        <v>805</v>
      </c>
      <c r="C202" s="123"/>
      <c r="D202" s="123"/>
      <c r="E202" s="123"/>
      <c r="F202" s="123"/>
      <c r="G202" s="123"/>
      <c r="H202" s="123"/>
      <c r="I202" s="123"/>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44" priority="1" operator="greaterThanOrEqual">
      <formula>0.9</formula>
    </cfRule>
    <cfRule type="cellIs" dxfId="43" priority="2" operator="greaterThanOrEqual">
      <formula>0.5</formula>
    </cfRule>
    <cfRule type="cellIs" dxfId="42" priority="3" operator="lessThan">
      <formula>0.5</formula>
    </cfRule>
  </conditionalFormatting>
  <conditionalFormatting sqref="G118:H123">
    <cfRule type="expression" dxfId="41" priority="4">
      <formula>$G118&gt;=0.8</formula>
    </cfRule>
    <cfRule type="expression" dxfId="40" priority="5">
      <formula>AND($G118&gt;=0.5,$G118&lt;0.8)</formula>
    </cfRule>
    <cfRule type="expression" dxfId="39" priority="6">
      <formula>$G118&lt;0.5</formula>
    </cfRule>
  </conditionalFormatting>
  <conditionalFormatting sqref="K118:K123">
    <cfRule type="cellIs" dxfId="38" priority="7" operator="greaterThan">
      <formula>0</formula>
    </cfRule>
  </conditionalFormatting>
  <conditionalFormatting sqref="L118:L123">
    <cfRule type="cellIs" dxfId="37" priority="8" operator="greaterThan">
      <formula>0</formula>
    </cfRule>
  </conditionalFormatting>
  <conditionalFormatting sqref="M118:M123">
    <cfRule type="cellIs" dxfId="36" priority="9" operator="greaterThan">
      <formula>0</formula>
    </cfRule>
  </conditionalFormatting>
  <conditionalFormatting sqref="N118:N123">
    <cfRule type="cellIs" dxfId="35"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46"/>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142"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51</v>
      </c>
      <c r="E7" s="3" t="s">
        <v>21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56</v>
      </c>
      <c r="B8" s="2" t="s">
        <v>57</v>
      </c>
      <c r="C8" s="1" t="s">
        <v>58</v>
      </c>
      <c r="D8" s="3" t="s">
        <v>20</v>
      </c>
      <c r="E8" s="3" t="s">
        <v>21</v>
      </c>
      <c r="F8" s="4" t="s">
        <v>22</v>
      </c>
      <c r="G8" s="4" t="s">
        <v>23</v>
      </c>
      <c r="H8" s="4" t="s">
        <v>24</v>
      </c>
      <c r="I8" s="4" t="s">
        <v>25</v>
      </c>
      <c r="J8" s="5" t="s">
        <v>25</v>
      </c>
      <c r="K8" s="5" t="s">
        <v>59</v>
      </c>
      <c r="L8" s="5" t="s">
        <v>60</v>
      </c>
      <c r="M8" s="5" t="s">
        <v>61</v>
      </c>
      <c r="N8" s="5" t="s">
        <v>62</v>
      </c>
      <c r="O8" s="5"/>
      <c r="P8" s="4" t="str">
        <f t="shared" si="0"/>
        <v>Outstanding</v>
      </c>
      <c r="Q8" s="13" t="s">
        <v>25</v>
      </c>
    </row>
    <row r="9" spans="1:17" ht="60" customHeight="1" x14ac:dyDescent="0.35">
      <c r="A9" s="11" t="s">
        <v>56</v>
      </c>
      <c r="B9" s="2" t="s">
        <v>63</v>
      </c>
      <c r="C9" s="1" t="s">
        <v>64</v>
      </c>
      <c r="D9" s="3" t="s">
        <v>20</v>
      </c>
      <c r="E9" s="3" t="s">
        <v>21</v>
      </c>
      <c r="F9" s="4" t="s">
        <v>22</v>
      </c>
      <c r="G9" s="4" t="s">
        <v>23</v>
      </c>
      <c r="H9" s="4" t="s">
        <v>24</v>
      </c>
      <c r="I9" s="4" t="s">
        <v>25</v>
      </c>
      <c r="J9" s="5" t="s">
        <v>25</v>
      </c>
      <c r="K9" s="5" t="s">
        <v>65</v>
      </c>
      <c r="L9" s="5" t="s">
        <v>66</v>
      </c>
      <c r="M9" s="5"/>
      <c r="N9" s="5" t="s">
        <v>67</v>
      </c>
      <c r="O9" s="5"/>
      <c r="P9" s="4" t="str">
        <f t="shared" si="0"/>
        <v>Outstanding</v>
      </c>
      <c r="Q9" s="13" t="s">
        <v>25</v>
      </c>
    </row>
    <row r="10" spans="1:17" ht="60" customHeight="1" x14ac:dyDescent="0.35">
      <c r="A10" s="11" t="s">
        <v>56</v>
      </c>
      <c r="B10" s="2" t="s">
        <v>68</v>
      </c>
      <c r="C10" s="1" t="s">
        <v>69</v>
      </c>
      <c r="D10" s="3" t="s">
        <v>20</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73</v>
      </c>
      <c r="B11" s="2" t="s">
        <v>74</v>
      </c>
      <c r="C11" s="1" t="s">
        <v>75</v>
      </c>
      <c r="D11" s="3" t="s">
        <v>20</v>
      </c>
      <c r="E11" s="3" t="s">
        <v>21</v>
      </c>
      <c r="F11" s="4" t="s">
        <v>22</v>
      </c>
      <c r="G11" s="4" t="s">
        <v>23</v>
      </c>
      <c r="H11" s="4" t="s">
        <v>24</v>
      </c>
      <c r="I11" s="4" t="s">
        <v>25</v>
      </c>
      <c r="J11" s="5" t="s">
        <v>25</v>
      </c>
      <c r="K11" s="5" t="s">
        <v>76</v>
      </c>
      <c r="L11" s="5" t="s">
        <v>77</v>
      </c>
      <c r="M11" s="5" t="s">
        <v>78</v>
      </c>
      <c r="N11" s="5" t="s">
        <v>79</v>
      </c>
      <c r="O11" s="5"/>
      <c r="P11" s="4" t="str">
        <f t="shared" si="0"/>
        <v>Outstanding</v>
      </c>
      <c r="Q11" s="13" t="s">
        <v>25</v>
      </c>
    </row>
    <row r="12" spans="1:17" ht="60" customHeight="1" x14ac:dyDescent="0.35">
      <c r="A12" s="11" t="s">
        <v>73</v>
      </c>
      <c r="B12" s="2" t="s">
        <v>80</v>
      </c>
      <c r="C12" s="1" t="s">
        <v>81</v>
      </c>
      <c r="D12" s="3" t="s">
        <v>20</v>
      </c>
      <c r="E12" s="3" t="s">
        <v>21</v>
      </c>
      <c r="F12" s="4" t="s">
        <v>22</v>
      </c>
      <c r="G12" s="4" t="s">
        <v>23</v>
      </c>
      <c r="H12" s="4" t="s">
        <v>24</v>
      </c>
      <c r="I12" s="4" t="s">
        <v>25</v>
      </c>
      <c r="J12" s="5" t="s">
        <v>25</v>
      </c>
      <c r="K12" s="5" t="s">
        <v>82</v>
      </c>
      <c r="L12" s="5" t="s">
        <v>66</v>
      </c>
      <c r="M12" s="5"/>
      <c r="N12" s="5" t="s">
        <v>83</v>
      </c>
      <c r="O12" s="5"/>
      <c r="P12" s="4" t="str">
        <f t="shared" si="0"/>
        <v>Outstanding</v>
      </c>
      <c r="Q12" s="13" t="s">
        <v>25</v>
      </c>
    </row>
    <row r="13" spans="1:17" ht="60" customHeight="1" x14ac:dyDescent="0.35">
      <c r="A13" s="11" t="s">
        <v>73</v>
      </c>
      <c r="B13" s="2" t="s">
        <v>84</v>
      </c>
      <c r="C13" s="1" t="s">
        <v>85</v>
      </c>
      <c r="D13" s="3" t="s">
        <v>20</v>
      </c>
      <c r="E13" s="3" t="s">
        <v>21</v>
      </c>
      <c r="F13" s="4" t="s">
        <v>22</v>
      </c>
      <c r="G13" s="4" t="s">
        <v>23</v>
      </c>
      <c r="H13" s="4" t="s">
        <v>24</v>
      </c>
      <c r="I13" s="4" t="s">
        <v>25</v>
      </c>
      <c r="J13" s="5" t="s">
        <v>25</v>
      </c>
      <c r="K13" s="5" t="s">
        <v>86</v>
      </c>
      <c r="L13" s="5" t="s">
        <v>87</v>
      </c>
      <c r="M13" s="5"/>
      <c r="N13" s="5" t="s">
        <v>88</v>
      </c>
      <c r="O13" s="5"/>
      <c r="P13" s="4" t="str">
        <f t="shared" si="0"/>
        <v>Outstanding</v>
      </c>
      <c r="Q13" s="13" t="s">
        <v>25</v>
      </c>
    </row>
    <row r="14" spans="1:17" ht="60" customHeight="1" x14ac:dyDescent="0.35">
      <c r="A14" s="11" t="s">
        <v>89</v>
      </c>
      <c r="B14" s="2" t="s">
        <v>90</v>
      </c>
      <c r="C14" s="1" t="s">
        <v>91</v>
      </c>
      <c r="D14" s="3" t="s">
        <v>51</v>
      </c>
      <c r="E14" s="3" t="s">
        <v>21</v>
      </c>
      <c r="F14" s="4" t="s">
        <v>22</v>
      </c>
      <c r="G14" s="4" t="s">
        <v>23</v>
      </c>
      <c r="H14" s="4" t="s">
        <v>24</v>
      </c>
      <c r="I14" s="4" t="s">
        <v>25</v>
      </c>
      <c r="J14" s="5" t="s">
        <v>25</v>
      </c>
      <c r="K14" s="5" t="s">
        <v>92</v>
      </c>
      <c r="L14" s="5" t="s">
        <v>93</v>
      </c>
      <c r="M14" s="5"/>
      <c r="N14" s="5" t="s">
        <v>94</v>
      </c>
      <c r="O14" s="5"/>
      <c r="P14" s="4" t="str">
        <f t="shared" si="0"/>
        <v>Outstanding</v>
      </c>
      <c r="Q14" s="13" t="s">
        <v>25</v>
      </c>
    </row>
    <row r="15" spans="1:17" ht="60" customHeight="1" x14ac:dyDescent="0.35">
      <c r="A15" s="11" t="s">
        <v>89</v>
      </c>
      <c r="B15" s="2" t="s">
        <v>95</v>
      </c>
      <c r="C15" s="1" t="s">
        <v>96</v>
      </c>
      <c r="D15" s="3" t="s">
        <v>20</v>
      </c>
      <c r="E15" s="3" t="s">
        <v>21</v>
      </c>
      <c r="F15" s="4" t="s">
        <v>22</v>
      </c>
      <c r="G15" s="4" t="s">
        <v>23</v>
      </c>
      <c r="H15" s="4" t="s">
        <v>24</v>
      </c>
      <c r="I15" s="4" t="s">
        <v>25</v>
      </c>
      <c r="J15" s="5" t="s">
        <v>25</v>
      </c>
      <c r="K15" s="5" t="s">
        <v>97</v>
      </c>
      <c r="L15" s="5" t="s">
        <v>98</v>
      </c>
      <c r="M15" s="5"/>
      <c r="N15" s="5" t="s">
        <v>99</v>
      </c>
      <c r="O15" s="5" t="s">
        <v>100</v>
      </c>
      <c r="P15" s="4" t="str">
        <f t="shared" si="0"/>
        <v>Outstanding</v>
      </c>
      <c r="Q15" s="13" t="s">
        <v>25</v>
      </c>
    </row>
    <row r="16" spans="1:17" ht="60" customHeight="1" x14ac:dyDescent="0.35">
      <c r="A16" s="11" t="s">
        <v>89</v>
      </c>
      <c r="B16" s="2" t="s">
        <v>101</v>
      </c>
      <c r="C16" s="1" t="s">
        <v>102</v>
      </c>
      <c r="D16" s="3" t="s">
        <v>20</v>
      </c>
      <c r="E16" s="3" t="s">
        <v>21</v>
      </c>
      <c r="F16" s="4" t="s">
        <v>22</v>
      </c>
      <c r="G16" s="4" t="s">
        <v>23</v>
      </c>
      <c r="H16" s="4" t="s">
        <v>24</v>
      </c>
      <c r="I16" s="4" t="s">
        <v>25</v>
      </c>
      <c r="J16" s="5" t="s">
        <v>25</v>
      </c>
      <c r="K16" s="5" t="s">
        <v>103</v>
      </c>
      <c r="L16" s="5" t="s">
        <v>104</v>
      </c>
      <c r="M16" s="5"/>
      <c r="N16" s="5" t="s">
        <v>105</v>
      </c>
      <c r="O16" s="5"/>
      <c r="P16" s="4" t="str">
        <f t="shared" si="0"/>
        <v>Outstanding</v>
      </c>
      <c r="Q16" s="13" t="s">
        <v>25</v>
      </c>
    </row>
    <row r="17" spans="1:17" ht="60" customHeight="1" x14ac:dyDescent="0.35">
      <c r="A17" s="11" t="s">
        <v>89</v>
      </c>
      <c r="B17" s="2" t="s">
        <v>106</v>
      </c>
      <c r="C17" s="1" t="s">
        <v>107</v>
      </c>
      <c r="D17" s="3" t="s">
        <v>51</v>
      </c>
      <c r="E17" s="3" t="s">
        <v>21</v>
      </c>
      <c r="F17" s="4" t="s">
        <v>22</v>
      </c>
      <c r="G17" s="4" t="s">
        <v>23</v>
      </c>
      <c r="H17" s="4" t="s">
        <v>24</v>
      </c>
      <c r="I17" s="4" t="s">
        <v>25</v>
      </c>
      <c r="J17" s="5" t="s">
        <v>25</v>
      </c>
      <c r="K17" s="5" t="s">
        <v>108</v>
      </c>
      <c r="L17" s="5" t="s">
        <v>109</v>
      </c>
      <c r="M17" s="5"/>
      <c r="N17" s="5" t="s">
        <v>110</v>
      </c>
      <c r="O17" s="5"/>
      <c r="P17" s="4" t="str">
        <f t="shared" si="0"/>
        <v>Outstanding</v>
      </c>
      <c r="Q17" s="13" t="s">
        <v>25</v>
      </c>
    </row>
    <row r="18" spans="1:17" ht="60" customHeight="1" x14ac:dyDescent="0.35">
      <c r="A18" s="11" t="s">
        <v>111</v>
      </c>
      <c r="B18" s="2" t="s">
        <v>112</v>
      </c>
      <c r="C18" s="1" t="s">
        <v>113</v>
      </c>
      <c r="D18" s="3" t="s">
        <v>20</v>
      </c>
      <c r="E18" s="3" t="s">
        <v>21</v>
      </c>
      <c r="F18" s="4" t="s">
        <v>22</v>
      </c>
      <c r="G18" s="4" t="s">
        <v>23</v>
      </c>
      <c r="H18" s="4" t="s">
        <v>24</v>
      </c>
      <c r="I18" s="4" t="s">
        <v>25</v>
      </c>
      <c r="J18" s="5" t="s">
        <v>25</v>
      </c>
      <c r="K18" s="5" t="s">
        <v>114</v>
      </c>
      <c r="L18" s="5" t="s">
        <v>115</v>
      </c>
      <c r="M18" s="5"/>
      <c r="N18" s="5" t="s">
        <v>116</v>
      </c>
      <c r="O18" s="5" t="s">
        <v>117</v>
      </c>
      <c r="P18" s="4" t="str">
        <f t="shared" si="0"/>
        <v>Outstanding</v>
      </c>
      <c r="Q18" s="13" t="s">
        <v>25</v>
      </c>
    </row>
    <row r="19" spans="1:17" ht="60" customHeight="1" x14ac:dyDescent="0.35">
      <c r="A19" s="11" t="s">
        <v>111</v>
      </c>
      <c r="B19" s="2" t="s">
        <v>118</v>
      </c>
      <c r="C19" s="1" t="s">
        <v>119</v>
      </c>
      <c r="D19" s="3" t="s">
        <v>20</v>
      </c>
      <c r="E19" s="3" t="s">
        <v>21</v>
      </c>
      <c r="F19" s="4" t="s">
        <v>22</v>
      </c>
      <c r="G19" s="4" t="s">
        <v>23</v>
      </c>
      <c r="H19" s="4" t="s">
        <v>24</v>
      </c>
      <c r="I19" s="4" t="s">
        <v>25</v>
      </c>
      <c r="J19" s="5" t="s">
        <v>25</v>
      </c>
      <c r="K19" s="5" t="s">
        <v>120</v>
      </c>
      <c r="L19" s="5" t="s">
        <v>121</v>
      </c>
      <c r="M19" s="5"/>
      <c r="N19" s="5" t="s">
        <v>122</v>
      </c>
      <c r="O19" s="5" t="s">
        <v>123</v>
      </c>
      <c r="P19" s="4" t="str">
        <f t="shared" si="0"/>
        <v>Outstanding</v>
      </c>
      <c r="Q19" s="13" t="s">
        <v>25</v>
      </c>
    </row>
    <row r="20" spans="1:17" ht="60" customHeight="1" x14ac:dyDescent="0.35">
      <c r="A20" s="11" t="s">
        <v>111</v>
      </c>
      <c r="B20" s="2" t="s">
        <v>124</v>
      </c>
      <c r="C20" s="1" t="s">
        <v>125</v>
      </c>
      <c r="D20" s="3" t="s">
        <v>20</v>
      </c>
      <c r="E20" s="3" t="s">
        <v>21</v>
      </c>
      <c r="F20" s="4" t="s">
        <v>22</v>
      </c>
      <c r="G20" s="4" t="s">
        <v>23</v>
      </c>
      <c r="H20" s="4" t="s">
        <v>24</v>
      </c>
      <c r="I20" s="4" t="s">
        <v>25</v>
      </c>
      <c r="J20" s="5" t="s">
        <v>25</v>
      </c>
      <c r="K20" s="5" t="s">
        <v>126</v>
      </c>
      <c r="L20" s="5" t="s">
        <v>127</v>
      </c>
      <c r="M20" s="5"/>
      <c r="N20" s="5" t="s">
        <v>128</v>
      </c>
      <c r="O20" s="5" t="s">
        <v>129</v>
      </c>
      <c r="P20" s="4" t="str">
        <f t="shared" si="0"/>
        <v>Outstanding</v>
      </c>
      <c r="Q20" s="13" t="s">
        <v>25</v>
      </c>
    </row>
    <row r="21" spans="1:17" ht="60" customHeight="1" x14ac:dyDescent="0.35">
      <c r="A21" s="11" t="s">
        <v>111</v>
      </c>
      <c r="B21" s="2" t="s">
        <v>130</v>
      </c>
      <c r="C21" s="1" t="s">
        <v>131</v>
      </c>
      <c r="D21" s="3" t="s">
        <v>20</v>
      </c>
      <c r="E21" s="3" t="s">
        <v>21</v>
      </c>
      <c r="F21" s="4" t="s">
        <v>22</v>
      </c>
      <c r="G21" s="4" t="s">
        <v>23</v>
      </c>
      <c r="H21" s="4" t="s">
        <v>24</v>
      </c>
      <c r="I21" s="4" t="s">
        <v>25</v>
      </c>
      <c r="J21" s="5" t="s">
        <v>25</v>
      </c>
      <c r="K21" s="5" t="s">
        <v>132</v>
      </c>
      <c r="L21" s="5" t="s">
        <v>127</v>
      </c>
      <c r="M21" s="5"/>
      <c r="N21" s="5" t="s">
        <v>133</v>
      </c>
      <c r="O21" s="5"/>
      <c r="P21" s="4" t="str">
        <f t="shared" si="0"/>
        <v>Outstanding</v>
      </c>
      <c r="Q21" s="13" t="s">
        <v>25</v>
      </c>
    </row>
    <row r="22" spans="1:17" ht="60" customHeight="1" x14ac:dyDescent="0.35">
      <c r="A22" s="11" t="s">
        <v>134</v>
      </c>
      <c r="B22" s="2" t="s">
        <v>135</v>
      </c>
      <c r="C22" s="1" t="s">
        <v>136</v>
      </c>
      <c r="D22" s="3" t="s">
        <v>20</v>
      </c>
      <c r="E22" s="3" t="s">
        <v>21</v>
      </c>
      <c r="F22" s="4" t="s">
        <v>22</v>
      </c>
      <c r="G22" s="4" t="s">
        <v>23</v>
      </c>
      <c r="H22" s="4" t="s">
        <v>24</v>
      </c>
      <c r="I22" s="4" t="s">
        <v>25</v>
      </c>
      <c r="J22" s="5" t="s">
        <v>25</v>
      </c>
      <c r="K22" s="5" t="s">
        <v>137</v>
      </c>
      <c r="L22" s="5" t="s">
        <v>138</v>
      </c>
      <c r="M22" s="5"/>
      <c r="N22" s="5" t="s">
        <v>139</v>
      </c>
      <c r="O22" s="5"/>
      <c r="P22" s="4" t="str">
        <f t="shared" si="0"/>
        <v>Outstanding</v>
      </c>
      <c r="Q22" s="13" t="s">
        <v>25</v>
      </c>
    </row>
    <row r="23" spans="1:17" ht="60" customHeight="1" x14ac:dyDescent="0.35">
      <c r="A23" s="11" t="s">
        <v>134</v>
      </c>
      <c r="B23" s="2" t="s">
        <v>140</v>
      </c>
      <c r="C23" s="1" t="s">
        <v>141</v>
      </c>
      <c r="D23" s="3" t="s">
        <v>20</v>
      </c>
      <c r="E23" s="3" t="s">
        <v>21</v>
      </c>
      <c r="F23" s="4" t="s">
        <v>22</v>
      </c>
      <c r="G23" s="4" t="s">
        <v>23</v>
      </c>
      <c r="H23" s="4" t="s">
        <v>24</v>
      </c>
      <c r="I23" s="4" t="s">
        <v>25</v>
      </c>
      <c r="J23" s="5" t="s">
        <v>25</v>
      </c>
      <c r="K23" s="5" t="s">
        <v>142</v>
      </c>
      <c r="L23" s="5" t="s">
        <v>143</v>
      </c>
      <c r="M23" s="5"/>
      <c r="N23" s="5" t="s">
        <v>144</v>
      </c>
      <c r="O23" s="5"/>
      <c r="P23" s="4" t="str">
        <f t="shared" si="0"/>
        <v>Outstanding</v>
      </c>
      <c r="Q23" s="13" t="s">
        <v>25</v>
      </c>
    </row>
    <row r="24" spans="1:17" ht="60" customHeight="1" x14ac:dyDescent="0.35">
      <c r="A24" s="11" t="s">
        <v>134</v>
      </c>
      <c r="B24" s="2" t="s">
        <v>145</v>
      </c>
      <c r="C24" s="1" t="s">
        <v>146</v>
      </c>
      <c r="D24" s="3" t="s">
        <v>20</v>
      </c>
      <c r="E24" s="3" t="s">
        <v>21</v>
      </c>
      <c r="F24" s="4" t="s">
        <v>22</v>
      </c>
      <c r="G24" s="4" t="s">
        <v>23</v>
      </c>
      <c r="H24" s="4" t="s">
        <v>24</v>
      </c>
      <c r="I24" s="4" t="s">
        <v>25</v>
      </c>
      <c r="J24" s="5" t="s">
        <v>25</v>
      </c>
      <c r="K24" s="5" t="s">
        <v>147</v>
      </c>
      <c r="L24" s="5" t="s">
        <v>148</v>
      </c>
      <c r="M24" s="5"/>
      <c r="N24" s="5" t="s">
        <v>149</v>
      </c>
      <c r="O24" s="5"/>
      <c r="P24" s="4" t="str">
        <f t="shared" si="0"/>
        <v>Outstanding</v>
      </c>
      <c r="Q24" s="13" t="s">
        <v>25</v>
      </c>
    </row>
    <row r="25" spans="1:17" ht="60" customHeight="1" x14ac:dyDescent="0.35">
      <c r="A25" s="11" t="s">
        <v>134</v>
      </c>
      <c r="B25" s="2" t="s">
        <v>150</v>
      </c>
      <c r="C25" s="1" t="s">
        <v>151</v>
      </c>
      <c r="D25" s="3" t="s">
        <v>20</v>
      </c>
      <c r="E25" s="3" t="s">
        <v>21</v>
      </c>
      <c r="F25" s="4" t="s">
        <v>22</v>
      </c>
      <c r="G25" s="4" t="s">
        <v>23</v>
      </c>
      <c r="H25" s="4" t="s">
        <v>24</v>
      </c>
      <c r="I25" s="4" t="s">
        <v>25</v>
      </c>
      <c r="J25" s="5" t="s">
        <v>25</v>
      </c>
      <c r="K25" s="5" t="s">
        <v>152</v>
      </c>
      <c r="L25" s="5" t="s">
        <v>153</v>
      </c>
      <c r="M25" s="5"/>
      <c r="N25" s="5" t="s">
        <v>154</v>
      </c>
      <c r="O25" s="5" t="s">
        <v>155</v>
      </c>
      <c r="P25" s="4" t="str">
        <f t="shared" si="0"/>
        <v>Outstanding</v>
      </c>
      <c r="Q25" s="13" t="s">
        <v>25</v>
      </c>
    </row>
    <row r="26" spans="1:17" ht="60" customHeight="1" x14ac:dyDescent="0.35">
      <c r="A26" s="11" t="s">
        <v>134</v>
      </c>
      <c r="B26" s="2" t="s">
        <v>156</v>
      </c>
      <c r="C26" s="1" t="s">
        <v>157</v>
      </c>
      <c r="D26" s="3" t="s">
        <v>20</v>
      </c>
      <c r="E26" s="3" t="s">
        <v>21</v>
      </c>
      <c r="F26" s="4" t="s">
        <v>22</v>
      </c>
      <c r="G26" s="4" t="s">
        <v>23</v>
      </c>
      <c r="H26" s="4" t="s">
        <v>24</v>
      </c>
      <c r="I26" s="4" t="s">
        <v>25</v>
      </c>
      <c r="J26" s="5" t="s">
        <v>25</v>
      </c>
      <c r="K26" s="5" t="s">
        <v>158</v>
      </c>
      <c r="L26" s="5" t="s">
        <v>159</v>
      </c>
      <c r="M26" s="5"/>
      <c r="N26" s="5" t="s">
        <v>160</v>
      </c>
      <c r="O26" s="5" t="s">
        <v>155</v>
      </c>
      <c r="P26" s="4" t="str">
        <f t="shared" si="0"/>
        <v>Outstanding</v>
      </c>
      <c r="Q26" s="13" t="s">
        <v>25</v>
      </c>
    </row>
    <row r="27" spans="1:17" ht="60" customHeight="1" x14ac:dyDescent="0.35">
      <c r="A27" s="11" t="s">
        <v>161</v>
      </c>
      <c r="B27" s="2" t="s">
        <v>162</v>
      </c>
      <c r="C27" s="1" t="s">
        <v>163</v>
      </c>
      <c r="D27" s="3" t="s">
        <v>20</v>
      </c>
      <c r="E27" s="3" t="s">
        <v>21</v>
      </c>
      <c r="F27" s="4" t="s">
        <v>22</v>
      </c>
      <c r="G27" s="4" t="s">
        <v>23</v>
      </c>
      <c r="H27" s="4" t="s">
        <v>24</v>
      </c>
      <c r="I27" s="4" t="s">
        <v>25</v>
      </c>
      <c r="J27" s="5" t="s">
        <v>25</v>
      </c>
      <c r="K27" s="5" t="s">
        <v>164</v>
      </c>
      <c r="L27" s="5" t="s">
        <v>165</v>
      </c>
      <c r="M27" s="5"/>
      <c r="N27" s="5" t="s">
        <v>166</v>
      </c>
      <c r="O27" s="5"/>
      <c r="P27" s="4" t="str">
        <f t="shared" si="0"/>
        <v>Outstanding</v>
      </c>
      <c r="Q27" s="13" t="s">
        <v>25</v>
      </c>
    </row>
    <row r="28" spans="1:17" ht="60" customHeight="1" x14ac:dyDescent="0.35">
      <c r="A28" s="11" t="s">
        <v>161</v>
      </c>
      <c r="B28" s="2" t="s">
        <v>167</v>
      </c>
      <c r="C28" s="1" t="s">
        <v>168</v>
      </c>
      <c r="D28" s="3" t="s">
        <v>20</v>
      </c>
      <c r="E28" s="3" t="s">
        <v>21</v>
      </c>
      <c r="F28" s="4" t="s">
        <v>22</v>
      </c>
      <c r="G28" s="4" t="s">
        <v>23</v>
      </c>
      <c r="H28" s="4" t="s">
        <v>24</v>
      </c>
      <c r="I28" s="4" t="s">
        <v>25</v>
      </c>
      <c r="J28" s="5" t="s">
        <v>25</v>
      </c>
      <c r="K28" s="5" t="s">
        <v>169</v>
      </c>
      <c r="L28" s="5" t="s">
        <v>170</v>
      </c>
      <c r="M28" s="5"/>
      <c r="N28" s="5" t="s">
        <v>171</v>
      </c>
      <c r="O28" s="5"/>
      <c r="P28" s="4" t="str">
        <f t="shared" si="0"/>
        <v>Outstanding</v>
      </c>
      <c r="Q28" s="13" t="s">
        <v>25</v>
      </c>
    </row>
    <row r="29" spans="1:17" ht="60" customHeight="1" x14ac:dyDescent="0.35">
      <c r="A29" s="11" t="s">
        <v>172</v>
      </c>
      <c r="B29" s="2" t="s">
        <v>173</v>
      </c>
      <c r="C29" s="1" t="s">
        <v>174</v>
      </c>
      <c r="D29" s="3" t="s">
        <v>20</v>
      </c>
      <c r="E29" s="3" t="s">
        <v>21</v>
      </c>
      <c r="F29" s="4" t="s">
        <v>22</v>
      </c>
      <c r="G29" s="4" t="s">
        <v>23</v>
      </c>
      <c r="H29" s="4" t="s">
        <v>24</v>
      </c>
      <c r="I29" s="4" t="s">
        <v>25</v>
      </c>
      <c r="J29" s="5" t="s">
        <v>25</v>
      </c>
      <c r="K29" s="5" t="s">
        <v>175</v>
      </c>
      <c r="L29" s="5" t="s">
        <v>176</v>
      </c>
      <c r="M29" s="5"/>
      <c r="N29" s="5" t="s">
        <v>177</v>
      </c>
      <c r="O29" s="5"/>
      <c r="P29" s="4" t="str">
        <f t="shared" si="0"/>
        <v>Outstanding</v>
      </c>
      <c r="Q29" s="13" t="s">
        <v>25</v>
      </c>
    </row>
    <row r="30" spans="1:17" ht="60" customHeight="1" x14ac:dyDescent="0.35">
      <c r="A30" s="11" t="s">
        <v>172</v>
      </c>
      <c r="B30" s="2" t="s">
        <v>178</v>
      </c>
      <c r="C30" s="1" t="s">
        <v>179</v>
      </c>
      <c r="D30" s="3" t="s">
        <v>20</v>
      </c>
      <c r="E30" s="3" t="s">
        <v>21</v>
      </c>
      <c r="F30" s="4" t="s">
        <v>22</v>
      </c>
      <c r="G30" s="4" t="s">
        <v>23</v>
      </c>
      <c r="H30" s="4" t="s">
        <v>24</v>
      </c>
      <c r="I30" s="4" t="s">
        <v>25</v>
      </c>
      <c r="J30" s="5" t="s">
        <v>25</v>
      </c>
      <c r="K30" s="5" t="s">
        <v>180</v>
      </c>
      <c r="L30" s="5" t="s">
        <v>181</v>
      </c>
      <c r="M30" s="5" t="s">
        <v>182</v>
      </c>
      <c r="N30" s="5" t="s">
        <v>183</v>
      </c>
      <c r="O30" s="5"/>
      <c r="P30" s="4" t="str">
        <f t="shared" si="0"/>
        <v>Outstanding</v>
      </c>
      <c r="Q30" s="13" t="s">
        <v>25</v>
      </c>
    </row>
    <row r="31" spans="1:17" ht="60" customHeight="1" x14ac:dyDescent="0.35">
      <c r="A31" s="11" t="s">
        <v>172</v>
      </c>
      <c r="B31" s="2" t="s">
        <v>184</v>
      </c>
      <c r="C31" s="1" t="s">
        <v>185</v>
      </c>
      <c r="D31" s="3" t="s">
        <v>20</v>
      </c>
      <c r="E31" s="3" t="s">
        <v>21</v>
      </c>
      <c r="F31" s="4" t="s">
        <v>22</v>
      </c>
      <c r="G31" s="4" t="s">
        <v>23</v>
      </c>
      <c r="H31" s="4" t="s">
        <v>24</v>
      </c>
      <c r="I31" s="4" t="s">
        <v>25</v>
      </c>
      <c r="J31" s="5" t="s">
        <v>25</v>
      </c>
      <c r="K31" s="5" t="s">
        <v>186</v>
      </c>
      <c r="L31" s="5" t="s">
        <v>187</v>
      </c>
      <c r="M31" s="5"/>
      <c r="N31" s="5" t="s">
        <v>188</v>
      </c>
      <c r="O31" s="5"/>
      <c r="P31" s="4" t="str">
        <f t="shared" si="0"/>
        <v>Outstanding</v>
      </c>
      <c r="Q31" s="13" t="s">
        <v>25</v>
      </c>
    </row>
    <row r="32" spans="1:17" ht="60" customHeight="1" x14ac:dyDescent="0.35">
      <c r="A32" s="11" t="s">
        <v>172</v>
      </c>
      <c r="B32" s="2" t="s">
        <v>189</v>
      </c>
      <c r="C32" s="1" t="s">
        <v>190</v>
      </c>
      <c r="D32" s="3" t="s">
        <v>20</v>
      </c>
      <c r="E32" s="3" t="s">
        <v>21</v>
      </c>
      <c r="F32" s="4" t="s">
        <v>22</v>
      </c>
      <c r="G32" s="4" t="s">
        <v>23</v>
      </c>
      <c r="H32" s="4" t="s">
        <v>24</v>
      </c>
      <c r="I32" s="4" t="s">
        <v>25</v>
      </c>
      <c r="J32" s="5" t="s">
        <v>25</v>
      </c>
      <c r="K32" s="5" t="s">
        <v>191</v>
      </c>
      <c r="L32" s="5" t="s">
        <v>192</v>
      </c>
      <c r="M32" s="5" t="s">
        <v>193</v>
      </c>
      <c r="N32" s="5" t="s">
        <v>194</v>
      </c>
      <c r="O32" s="5"/>
      <c r="P32" s="4" t="str">
        <f t="shared" si="0"/>
        <v>Outstanding</v>
      </c>
      <c r="Q32" s="13" t="s">
        <v>25</v>
      </c>
    </row>
    <row r="33" spans="1:17" ht="60" customHeight="1" x14ac:dyDescent="0.35">
      <c r="A33" s="11" t="s">
        <v>172</v>
      </c>
      <c r="B33" s="2" t="s">
        <v>195</v>
      </c>
      <c r="C33" s="1" t="s">
        <v>196</v>
      </c>
      <c r="D33" s="3" t="s">
        <v>20</v>
      </c>
      <c r="E33" s="3" t="s">
        <v>21</v>
      </c>
      <c r="F33" s="4" t="s">
        <v>22</v>
      </c>
      <c r="G33" s="4" t="s">
        <v>23</v>
      </c>
      <c r="H33" s="4" t="s">
        <v>24</v>
      </c>
      <c r="I33" s="4" t="s">
        <v>25</v>
      </c>
      <c r="J33" s="5" t="s">
        <v>25</v>
      </c>
      <c r="K33" s="5" t="s">
        <v>197</v>
      </c>
      <c r="L33" s="5" t="s">
        <v>198</v>
      </c>
      <c r="M33" s="5"/>
      <c r="N33" s="5" t="s">
        <v>199</v>
      </c>
      <c r="O33" s="5"/>
      <c r="P33" s="4" t="str">
        <f t="shared" si="0"/>
        <v>Outstanding</v>
      </c>
      <c r="Q33" s="13" t="s">
        <v>25</v>
      </c>
    </row>
    <row r="34" spans="1:17" ht="60" customHeight="1" x14ac:dyDescent="0.35">
      <c r="A34" s="11" t="s">
        <v>172</v>
      </c>
      <c r="B34" s="2" t="s">
        <v>200</v>
      </c>
      <c r="C34" s="1" t="s">
        <v>201</v>
      </c>
      <c r="D34" s="3" t="s">
        <v>20</v>
      </c>
      <c r="E34" s="3" t="s">
        <v>21</v>
      </c>
      <c r="F34" s="4" t="s">
        <v>22</v>
      </c>
      <c r="G34" s="4" t="s">
        <v>23</v>
      </c>
      <c r="H34" s="4" t="s">
        <v>24</v>
      </c>
      <c r="I34" s="4" t="s">
        <v>25</v>
      </c>
      <c r="J34" s="5" t="s">
        <v>25</v>
      </c>
      <c r="K34" s="5" t="s">
        <v>202</v>
      </c>
      <c r="L34" s="5" t="s">
        <v>203</v>
      </c>
      <c r="M34" s="5"/>
      <c r="N34" s="5" t="s">
        <v>204</v>
      </c>
      <c r="O34" s="5"/>
      <c r="P34" s="4" t="str">
        <f t="shared" si="0"/>
        <v>Outstanding</v>
      </c>
      <c r="Q34" s="13" t="s">
        <v>25</v>
      </c>
    </row>
    <row r="35" spans="1:17" ht="60" customHeight="1" x14ac:dyDescent="0.35">
      <c r="A35" s="11" t="s">
        <v>172</v>
      </c>
      <c r="B35" s="2" t="s">
        <v>205</v>
      </c>
      <c r="C35" s="1" t="s">
        <v>206</v>
      </c>
      <c r="D35" s="3" t="s">
        <v>20</v>
      </c>
      <c r="E35" s="3" t="s">
        <v>21</v>
      </c>
      <c r="F35" s="4" t="s">
        <v>22</v>
      </c>
      <c r="G35" s="4" t="s">
        <v>23</v>
      </c>
      <c r="H35" s="4" t="s">
        <v>24</v>
      </c>
      <c r="I35" s="4" t="s">
        <v>25</v>
      </c>
      <c r="J35" s="5" t="s">
        <v>25</v>
      </c>
      <c r="K35" s="5" t="s">
        <v>207</v>
      </c>
      <c r="L35" s="5" t="s">
        <v>208</v>
      </c>
      <c r="M35" s="5"/>
      <c r="N35" s="5" t="s">
        <v>209</v>
      </c>
      <c r="O35" s="5"/>
      <c r="P35" s="4" t="str">
        <f t="shared" si="0"/>
        <v>Outstanding</v>
      </c>
      <c r="Q35" s="13" t="s">
        <v>25</v>
      </c>
    </row>
    <row r="36" spans="1:17" ht="60" customHeight="1" x14ac:dyDescent="0.35">
      <c r="A36" s="11" t="s">
        <v>172</v>
      </c>
      <c r="B36" s="2" t="s">
        <v>210</v>
      </c>
      <c r="C36" s="1" t="s">
        <v>211</v>
      </c>
      <c r="D36" s="3" t="s">
        <v>20</v>
      </c>
      <c r="E36" s="3" t="s">
        <v>21</v>
      </c>
      <c r="F36" s="4" t="s">
        <v>22</v>
      </c>
      <c r="G36" s="4" t="s">
        <v>23</v>
      </c>
      <c r="H36" s="4" t="s">
        <v>24</v>
      </c>
      <c r="I36" s="4" t="s">
        <v>25</v>
      </c>
      <c r="J36" s="5" t="s">
        <v>25</v>
      </c>
      <c r="K36" s="5" t="s">
        <v>212</v>
      </c>
      <c r="L36" s="5" t="s">
        <v>208</v>
      </c>
      <c r="M36" s="5"/>
      <c r="N36" s="5" t="s">
        <v>213</v>
      </c>
      <c r="O36" s="5"/>
      <c r="P36" s="4" t="str">
        <f t="shared" si="0"/>
        <v>Outstanding</v>
      </c>
      <c r="Q36" s="13" t="s">
        <v>25</v>
      </c>
    </row>
    <row r="37" spans="1:17" ht="60" customHeight="1" x14ac:dyDescent="0.35">
      <c r="A37" s="11" t="s">
        <v>172</v>
      </c>
      <c r="B37" s="2" t="s">
        <v>214</v>
      </c>
      <c r="C37" s="1" t="s">
        <v>215</v>
      </c>
      <c r="D37" s="3" t="s">
        <v>20</v>
      </c>
      <c r="E37" s="3" t="s">
        <v>21</v>
      </c>
      <c r="F37" s="4" t="s">
        <v>22</v>
      </c>
      <c r="G37" s="4" t="s">
        <v>23</v>
      </c>
      <c r="H37" s="4" t="s">
        <v>24</v>
      </c>
      <c r="I37" s="4" t="s">
        <v>25</v>
      </c>
      <c r="J37" s="5" t="s">
        <v>25</v>
      </c>
      <c r="K37" s="5" t="s">
        <v>216</v>
      </c>
      <c r="L37" s="5" t="s">
        <v>217</v>
      </c>
      <c r="M37" s="5" t="s">
        <v>218</v>
      </c>
      <c r="N37" s="5" t="s">
        <v>219</v>
      </c>
      <c r="O37" s="5"/>
      <c r="P37" s="4" t="str">
        <f t="shared" si="0"/>
        <v>Outstanding</v>
      </c>
      <c r="Q37" s="13" t="s">
        <v>25</v>
      </c>
    </row>
    <row r="38" spans="1:17" ht="60" customHeight="1" x14ac:dyDescent="0.35">
      <c r="A38" s="11" t="s">
        <v>172</v>
      </c>
      <c r="B38" s="2" t="s">
        <v>220</v>
      </c>
      <c r="C38" s="1" t="s">
        <v>221</v>
      </c>
      <c r="D38" s="3" t="s">
        <v>20</v>
      </c>
      <c r="E38" s="3" t="s">
        <v>21</v>
      </c>
      <c r="F38" s="4" t="s">
        <v>22</v>
      </c>
      <c r="G38" s="4" t="s">
        <v>23</v>
      </c>
      <c r="H38" s="4" t="s">
        <v>24</v>
      </c>
      <c r="I38" s="4" t="s">
        <v>25</v>
      </c>
      <c r="J38" s="5" t="s">
        <v>25</v>
      </c>
      <c r="K38" s="5" t="s">
        <v>222</v>
      </c>
      <c r="L38" s="5" t="s">
        <v>223</v>
      </c>
      <c r="M38" s="5"/>
      <c r="N38" s="5" t="s">
        <v>224</v>
      </c>
      <c r="O38" s="5"/>
      <c r="P38" s="4" t="str">
        <f t="shared" si="0"/>
        <v>Outstanding</v>
      </c>
      <c r="Q38" s="13" t="s">
        <v>25</v>
      </c>
    </row>
    <row r="39" spans="1:17" ht="60" customHeight="1" x14ac:dyDescent="0.35">
      <c r="A39" s="11" t="s">
        <v>172</v>
      </c>
      <c r="B39" s="2" t="s">
        <v>225</v>
      </c>
      <c r="C39" s="1" t="s">
        <v>226</v>
      </c>
      <c r="D39" s="3" t="s">
        <v>20</v>
      </c>
      <c r="E39" s="3" t="s">
        <v>21</v>
      </c>
      <c r="F39" s="4" t="s">
        <v>22</v>
      </c>
      <c r="G39" s="4" t="s">
        <v>23</v>
      </c>
      <c r="H39" s="4" t="s">
        <v>24</v>
      </c>
      <c r="I39" s="4" t="s">
        <v>25</v>
      </c>
      <c r="J39" s="5" t="s">
        <v>25</v>
      </c>
      <c r="K39" s="5" t="s">
        <v>227</v>
      </c>
      <c r="L39" s="5" t="s">
        <v>228</v>
      </c>
      <c r="M39" s="5"/>
      <c r="N39" s="5" t="s">
        <v>229</v>
      </c>
      <c r="O39" s="5"/>
      <c r="P39" s="4" t="str">
        <f t="shared" si="0"/>
        <v>Outstanding</v>
      </c>
      <c r="Q39" s="13" t="s">
        <v>25</v>
      </c>
    </row>
    <row r="40" spans="1:17" ht="60" customHeight="1" x14ac:dyDescent="0.35">
      <c r="A40" s="11" t="s">
        <v>172</v>
      </c>
      <c r="B40" s="2" t="s">
        <v>230</v>
      </c>
      <c r="C40" s="1" t="s">
        <v>231</v>
      </c>
      <c r="D40" s="3" t="s">
        <v>20</v>
      </c>
      <c r="E40" s="3" t="s">
        <v>21</v>
      </c>
      <c r="F40" s="4" t="s">
        <v>22</v>
      </c>
      <c r="G40" s="4" t="s">
        <v>23</v>
      </c>
      <c r="H40" s="4" t="s">
        <v>24</v>
      </c>
      <c r="I40" s="4" t="s">
        <v>25</v>
      </c>
      <c r="J40" s="5" t="s">
        <v>25</v>
      </c>
      <c r="K40" s="5" t="s">
        <v>232</v>
      </c>
      <c r="L40" s="5" t="s">
        <v>233</v>
      </c>
      <c r="M40" s="5"/>
      <c r="N40" s="5" t="s">
        <v>234</v>
      </c>
      <c r="O40" s="5"/>
      <c r="P40" s="4" t="str">
        <f t="shared" si="0"/>
        <v>Outstanding</v>
      </c>
      <c r="Q40" s="13" t="s">
        <v>25</v>
      </c>
    </row>
    <row r="41" spans="1:17" ht="60" customHeight="1" x14ac:dyDescent="0.35">
      <c r="A41" s="11" t="s">
        <v>172</v>
      </c>
      <c r="B41" s="2" t="s">
        <v>235</v>
      </c>
      <c r="C41" s="1" t="s">
        <v>236</v>
      </c>
      <c r="D41" s="3" t="s">
        <v>20</v>
      </c>
      <c r="E41" s="3" t="s">
        <v>21</v>
      </c>
      <c r="F41" s="4" t="s">
        <v>22</v>
      </c>
      <c r="G41" s="4" t="s">
        <v>23</v>
      </c>
      <c r="H41" s="4" t="s">
        <v>24</v>
      </c>
      <c r="I41" s="4" t="s">
        <v>25</v>
      </c>
      <c r="J41" s="5" t="s">
        <v>25</v>
      </c>
      <c r="K41" s="5" t="s">
        <v>237</v>
      </c>
      <c r="L41" s="5" t="s">
        <v>238</v>
      </c>
      <c r="M41" s="5"/>
      <c r="N41" s="5" t="s">
        <v>239</v>
      </c>
      <c r="O41" s="5"/>
      <c r="P41" s="4" t="str">
        <f t="shared" si="0"/>
        <v>Outstanding</v>
      </c>
      <c r="Q41" s="13" t="s">
        <v>25</v>
      </c>
    </row>
    <row r="42" spans="1:17" ht="60" customHeight="1" x14ac:dyDescent="0.35">
      <c r="A42" s="11" t="s">
        <v>172</v>
      </c>
      <c r="B42" s="2" t="s">
        <v>240</v>
      </c>
      <c r="C42" s="1" t="s">
        <v>241</v>
      </c>
      <c r="D42" s="3" t="s">
        <v>20</v>
      </c>
      <c r="E42" s="3" t="s">
        <v>21</v>
      </c>
      <c r="F42" s="4" t="s">
        <v>22</v>
      </c>
      <c r="G42" s="4" t="s">
        <v>23</v>
      </c>
      <c r="H42" s="4" t="s">
        <v>24</v>
      </c>
      <c r="I42" s="4" t="s">
        <v>25</v>
      </c>
      <c r="J42" s="5" t="s">
        <v>25</v>
      </c>
      <c r="K42" s="5" t="s">
        <v>242</v>
      </c>
      <c r="L42" s="5" t="s">
        <v>243</v>
      </c>
      <c r="M42" s="5" t="s">
        <v>244</v>
      </c>
      <c r="N42" s="5" t="s">
        <v>245</v>
      </c>
      <c r="O42" s="5"/>
      <c r="P42" s="4" t="str">
        <f t="shared" si="0"/>
        <v>Outstanding</v>
      </c>
      <c r="Q42" s="13" t="s">
        <v>25</v>
      </c>
    </row>
    <row r="43" spans="1:17" ht="60" customHeight="1" x14ac:dyDescent="0.35">
      <c r="A43" s="11" t="s">
        <v>172</v>
      </c>
      <c r="B43" s="2" t="s">
        <v>246</v>
      </c>
      <c r="C43" s="1" t="s">
        <v>247</v>
      </c>
      <c r="D43" s="3" t="s">
        <v>20</v>
      </c>
      <c r="E43" s="3" t="s">
        <v>21</v>
      </c>
      <c r="F43" s="4" t="s">
        <v>22</v>
      </c>
      <c r="G43" s="4" t="s">
        <v>23</v>
      </c>
      <c r="H43" s="4" t="s">
        <v>24</v>
      </c>
      <c r="I43" s="4" t="s">
        <v>25</v>
      </c>
      <c r="J43" s="5" t="s">
        <v>25</v>
      </c>
      <c r="K43" s="5" t="s">
        <v>248</v>
      </c>
      <c r="L43" s="5" t="s">
        <v>249</v>
      </c>
      <c r="M43" s="5"/>
      <c r="N43" s="5" t="s">
        <v>250</v>
      </c>
      <c r="O43" s="5"/>
      <c r="P43" s="4" t="str">
        <f t="shared" si="0"/>
        <v>Outstanding</v>
      </c>
      <c r="Q43" s="13" t="s">
        <v>25</v>
      </c>
    </row>
    <row r="44" spans="1:17" ht="60" customHeight="1" x14ac:dyDescent="0.35">
      <c r="A44" s="11" t="s">
        <v>172</v>
      </c>
      <c r="B44" s="2" t="s">
        <v>251</v>
      </c>
      <c r="C44" s="1" t="s">
        <v>252</v>
      </c>
      <c r="D44" s="3" t="s">
        <v>20</v>
      </c>
      <c r="E44" s="3" t="s">
        <v>21</v>
      </c>
      <c r="F44" s="4" t="s">
        <v>22</v>
      </c>
      <c r="G44" s="4" t="s">
        <v>23</v>
      </c>
      <c r="H44" s="4" t="s">
        <v>24</v>
      </c>
      <c r="I44" s="4" t="s">
        <v>25</v>
      </c>
      <c r="J44" s="5" t="s">
        <v>25</v>
      </c>
      <c r="K44" s="5" t="s">
        <v>253</v>
      </c>
      <c r="L44" s="5" t="s">
        <v>254</v>
      </c>
      <c r="M44" s="5"/>
      <c r="N44" s="5" t="s">
        <v>255</v>
      </c>
      <c r="O44" s="5"/>
      <c r="P44" s="4" t="str">
        <f t="shared" si="0"/>
        <v>Outstanding</v>
      </c>
      <c r="Q44" s="13" t="s">
        <v>25</v>
      </c>
    </row>
    <row r="45" spans="1:17" ht="60" customHeight="1" x14ac:dyDescent="0.35">
      <c r="A45" s="11" t="s">
        <v>172</v>
      </c>
      <c r="B45" s="2" t="s">
        <v>256</v>
      </c>
      <c r="C45" s="1" t="s">
        <v>257</v>
      </c>
      <c r="D45" s="3" t="s">
        <v>20</v>
      </c>
      <c r="E45" s="3" t="s">
        <v>21</v>
      </c>
      <c r="F45" s="4" t="s">
        <v>22</v>
      </c>
      <c r="G45" s="4" t="s">
        <v>23</v>
      </c>
      <c r="H45" s="4" t="s">
        <v>24</v>
      </c>
      <c r="I45" s="4" t="s">
        <v>25</v>
      </c>
      <c r="J45" s="5" t="s">
        <v>25</v>
      </c>
      <c r="K45" s="5" t="s">
        <v>258</v>
      </c>
      <c r="L45" s="5" t="s">
        <v>259</v>
      </c>
      <c r="M45" s="5"/>
      <c r="N45" s="5" t="s">
        <v>260</v>
      </c>
      <c r="O45" s="5"/>
      <c r="P45" s="4" t="str">
        <f t="shared" si="0"/>
        <v>Outstanding</v>
      </c>
      <c r="Q45" s="13" t="s">
        <v>25</v>
      </c>
    </row>
    <row r="46" spans="1:17" ht="60" customHeight="1" x14ac:dyDescent="0.35">
      <c r="A46" s="11" t="s">
        <v>172</v>
      </c>
      <c r="B46" s="2" t="s">
        <v>261</v>
      </c>
      <c r="C46" s="1" t="s">
        <v>262</v>
      </c>
      <c r="D46" s="3" t="s">
        <v>20</v>
      </c>
      <c r="E46" s="3" t="s">
        <v>21</v>
      </c>
      <c r="F46" s="4" t="s">
        <v>22</v>
      </c>
      <c r="G46" s="4" t="s">
        <v>23</v>
      </c>
      <c r="H46" s="4" t="s">
        <v>24</v>
      </c>
      <c r="I46" s="4" t="s">
        <v>25</v>
      </c>
      <c r="J46" s="5" t="s">
        <v>25</v>
      </c>
      <c r="K46" s="5" t="s">
        <v>263</v>
      </c>
      <c r="L46" s="5" t="s">
        <v>264</v>
      </c>
      <c r="M46" s="5" t="s">
        <v>265</v>
      </c>
      <c r="N46" s="5" t="s">
        <v>266</v>
      </c>
      <c r="O46" s="5"/>
      <c r="P46" s="4" t="str">
        <f t="shared" si="0"/>
        <v>Outstanding</v>
      </c>
      <c r="Q46" s="13" t="s">
        <v>25</v>
      </c>
    </row>
    <row r="47" spans="1:17" ht="60" customHeight="1" x14ac:dyDescent="0.35">
      <c r="A47" s="11" t="s">
        <v>172</v>
      </c>
      <c r="B47" s="2" t="s">
        <v>267</v>
      </c>
      <c r="C47" s="1" t="s">
        <v>268</v>
      </c>
      <c r="D47" s="3" t="s">
        <v>20</v>
      </c>
      <c r="E47" s="3" t="s">
        <v>21</v>
      </c>
      <c r="F47" s="4" t="s">
        <v>22</v>
      </c>
      <c r="G47" s="4" t="s">
        <v>23</v>
      </c>
      <c r="H47" s="4" t="s">
        <v>24</v>
      </c>
      <c r="I47" s="4" t="s">
        <v>25</v>
      </c>
      <c r="J47" s="5" t="s">
        <v>25</v>
      </c>
      <c r="K47" s="5" t="s">
        <v>269</v>
      </c>
      <c r="L47" s="5" t="s">
        <v>270</v>
      </c>
      <c r="M47" s="5" t="s">
        <v>271</v>
      </c>
      <c r="N47" s="5" t="s">
        <v>272</v>
      </c>
      <c r="O47" s="5"/>
      <c r="P47" s="4" t="str">
        <f t="shared" si="0"/>
        <v>Outstanding</v>
      </c>
      <c r="Q47" s="13" t="s">
        <v>25</v>
      </c>
    </row>
    <row r="48" spans="1:17" ht="60" customHeight="1" x14ac:dyDescent="0.35">
      <c r="A48" s="11" t="s">
        <v>273</v>
      </c>
      <c r="B48" s="2" t="s">
        <v>274</v>
      </c>
      <c r="C48" s="1" t="s">
        <v>275</v>
      </c>
      <c r="D48" s="3" t="s">
        <v>20</v>
      </c>
      <c r="E48" s="3" t="s">
        <v>21</v>
      </c>
      <c r="F48" s="4" t="s">
        <v>22</v>
      </c>
      <c r="G48" s="4" t="s">
        <v>23</v>
      </c>
      <c r="H48" s="4" t="s">
        <v>24</v>
      </c>
      <c r="I48" s="4" t="s">
        <v>25</v>
      </c>
      <c r="J48" s="5" t="s">
        <v>25</v>
      </c>
      <c r="K48" s="5" t="s">
        <v>276</v>
      </c>
      <c r="L48" s="5" t="s">
        <v>277</v>
      </c>
      <c r="M48" s="5" t="s">
        <v>278</v>
      </c>
      <c r="N48" s="5" t="s">
        <v>279</v>
      </c>
      <c r="O48" s="5"/>
      <c r="P48" s="4" t="str">
        <f t="shared" si="0"/>
        <v>Outstanding</v>
      </c>
      <c r="Q48" s="13" t="s">
        <v>25</v>
      </c>
    </row>
    <row r="49" spans="1:17" ht="60" customHeight="1" x14ac:dyDescent="0.35">
      <c r="A49" s="11" t="s">
        <v>273</v>
      </c>
      <c r="B49" s="2" t="s">
        <v>280</v>
      </c>
      <c r="C49" s="1" t="s">
        <v>281</v>
      </c>
      <c r="D49" s="3" t="s">
        <v>20</v>
      </c>
      <c r="E49" s="3" t="s">
        <v>21</v>
      </c>
      <c r="F49" s="4" t="s">
        <v>22</v>
      </c>
      <c r="G49" s="4" t="s">
        <v>23</v>
      </c>
      <c r="H49" s="4" t="s">
        <v>24</v>
      </c>
      <c r="I49" s="4" t="s">
        <v>25</v>
      </c>
      <c r="J49" s="5" t="s">
        <v>25</v>
      </c>
      <c r="K49" s="5" t="s">
        <v>282</v>
      </c>
      <c r="L49" s="5" t="s">
        <v>283</v>
      </c>
      <c r="M49" s="5" t="s">
        <v>278</v>
      </c>
      <c r="N49" s="5" t="s">
        <v>284</v>
      </c>
      <c r="O49" s="5"/>
      <c r="P49" s="4" t="str">
        <f t="shared" si="0"/>
        <v>Outstanding</v>
      </c>
      <c r="Q49" s="13" t="s">
        <v>25</v>
      </c>
    </row>
    <row r="50" spans="1:17" ht="60" customHeight="1" x14ac:dyDescent="0.35">
      <c r="A50" s="11" t="s">
        <v>273</v>
      </c>
      <c r="B50" s="2" t="s">
        <v>285</v>
      </c>
      <c r="C50" s="1" t="s">
        <v>286</v>
      </c>
      <c r="D50" s="3" t="s">
        <v>20</v>
      </c>
      <c r="E50" s="3" t="s">
        <v>21</v>
      </c>
      <c r="F50" s="4" t="s">
        <v>22</v>
      </c>
      <c r="G50" s="4" t="s">
        <v>23</v>
      </c>
      <c r="H50" s="4" t="s">
        <v>24</v>
      </c>
      <c r="I50" s="4" t="s">
        <v>25</v>
      </c>
      <c r="J50" s="5" t="s">
        <v>25</v>
      </c>
      <c r="K50" s="5" t="s">
        <v>287</v>
      </c>
      <c r="L50" s="5" t="s">
        <v>288</v>
      </c>
      <c r="M50" s="5" t="s">
        <v>278</v>
      </c>
      <c r="N50" s="5" t="s">
        <v>289</v>
      </c>
      <c r="O50" s="5"/>
      <c r="P50" s="4" t="str">
        <f t="shared" si="0"/>
        <v>Outstanding</v>
      </c>
      <c r="Q50" s="13" t="s">
        <v>25</v>
      </c>
    </row>
    <row r="51" spans="1:17" ht="60" customHeight="1" x14ac:dyDescent="0.35">
      <c r="A51" s="11" t="s">
        <v>273</v>
      </c>
      <c r="B51" s="2" t="s">
        <v>290</v>
      </c>
      <c r="C51" s="1" t="s">
        <v>291</v>
      </c>
      <c r="D51" s="3" t="s">
        <v>20</v>
      </c>
      <c r="E51" s="3" t="s">
        <v>21</v>
      </c>
      <c r="F51" s="4" t="s">
        <v>22</v>
      </c>
      <c r="G51" s="4" t="s">
        <v>23</v>
      </c>
      <c r="H51" s="4" t="s">
        <v>24</v>
      </c>
      <c r="I51" s="4" t="s">
        <v>25</v>
      </c>
      <c r="J51" s="5" t="s">
        <v>25</v>
      </c>
      <c r="K51" s="5" t="s">
        <v>292</v>
      </c>
      <c r="L51" s="5" t="s">
        <v>293</v>
      </c>
      <c r="M51" s="5" t="s">
        <v>278</v>
      </c>
      <c r="N51" s="5" t="s">
        <v>294</v>
      </c>
      <c r="O51" s="5"/>
      <c r="P51" s="4" t="str">
        <f t="shared" si="0"/>
        <v>Outstanding</v>
      </c>
      <c r="Q51" s="13" t="s">
        <v>25</v>
      </c>
    </row>
    <row r="52" spans="1:17" ht="60" customHeight="1" x14ac:dyDescent="0.35">
      <c r="A52" s="11" t="s">
        <v>273</v>
      </c>
      <c r="B52" s="2" t="s">
        <v>295</v>
      </c>
      <c r="C52" s="1" t="s">
        <v>296</v>
      </c>
      <c r="D52" s="3" t="s">
        <v>20</v>
      </c>
      <c r="E52" s="3" t="s">
        <v>21</v>
      </c>
      <c r="F52" s="4" t="s">
        <v>22</v>
      </c>
      <c r="G52" s="4" t="s">
        <v>23</v>
      </c>
      <c r="H52" s="4" t="s">
        <v>24</v>
      </c>
      <c r="I52" s="4" t="s">
        <v>25</v>
      </c>
      <c r="J52" s="5" t="s">
        <v>25</v>
      </c>
      <c r="K52" s="5" t="s">
        <v>297</v>
      </c>
      <c r="L52" s="5" t="s">
        <v>298</v>
      </c>
      <c r="M52" s="5" t="s">
        <v>299</v>
      </c>
      <c r="N52" s="5" t="s">
        <v>300</v>
      </c>
      <c r="O52" s="5"/>
      <c r="P52" s="4" t="str">
        <f t="shared" si="0"/>
        <v>Outstanding</v>
      </c>
      <c r="Q52" s="13" t="s">
        <v>25</v>
      </c>
    </row>
    <row r="53" spans="1:17" ht="60" customHeight="1" x14ac:dyDescent="0.35">
      <c r="A53" s="11" t="s">
        <v>273</v>
      </c>
      <c r="B53" s="2" t="s">
        <v>301</v>
      </c>
      <c r="C53" s="1" t="s">
        <v>302</v>
      </c>
      <c r="D53" s="3" t="s">
        <v>20</v>
      </c>
      <c r="E53" s="3" t="s">
        <v>21</v>
      </c>
      <c r="F53" s="4" t="s">
        <v>22</v>
      </c>
      <c r="G53" s="4" t="s">
        <v>23</v>
      </c>
      <c r="H53" s="4" t="s">
        <v>24</v>
      </c>
      <c r="I53" s="4" t="s">
        <v>25</v>
      </c>
      <c r="J53" s="5" t="s">
        <v>25</v>
      </c>
      <c r="K53" s="5" t="s">
        <v>303</v>
      </c>
      <c r="L53" s="5" t="s">
        <v>217</v>
      </c>
      <c r="M53" s="5"/>
      <c r="N53" s="5" t="s">
        <v>304</v>
      </c>
      <c r="O53" s="5"/>
      <c r="P53" s="4" t="str">
        <f t="shared" si="0"/>
        <v>Outstanding</v>
      </c>
      <c r="Q53" s="13" t="s">
        <v>25</v>
      </c>
    </row>
    <row r="54" spans="1:17" ht="60" customHeight="1" x14ac:dyDescent="0.35">
      <c r="A54" s="11" t="s">
        <v>305</v>
      </c>
      <c r="B54" s="2" t="s">
        <v>306</v>
      </c>
      <c r="C54" s="1" t="s">
        <v>307</v>
      </c>
      <c r="D54" s="3" t="s">
        <v>20</v>
      </c>
      <c r="E54" s="3" t="s">
        <v>21</v>
      </c>
      <c r="F54" s="4" t="s">
        <v>22</v>
      </c>
      <c r="G54" s="4" t="s">
        <v>23</v>
      </c>
      <c r="H54" s="4" t="s">
        <v>24</v>
      </c>
      <c r="I54" s="4" t="s">
        <v>25</v>
      </c>
      <c r="J54" s="5" t="s">
        <v>25</v>
      </c>
      <c r="K54" s="5" t="s">
        <v>308</v>
      </c>
      <c r="L54" s="5" t="s">
        <v>309</v>
      </c>
      <c r="M54" s="5" t="s">
        <v>310</v>
      </c>
      <c r="N54" s="5" t="s">
        <v>311</v>
      </c>
      <c r="O54" s="5" t="s">
        <v>312</v>
      </c>
      <c r="P54" s="4" t="str">
        <f t="shared" si="0"/>
        <v>Outstanding</v>
      </c>
      <c r="Q54" s="13" t="s">
        <v>25</v>
      </c>
    </row>
    <row r="55" spans="1:17" ht="60" customHeight="1" x14ac:dyDescent="0.35">
      <c r="A55" s="11" t="s">
        <v>305</v>
      </c>
      <c r="B55" s="2" t="s">
        <v>313</v>
      </c>
      <c r="C55" s="1" t="s">
        <v>314</v>
      </c>
      <c r="D55" s="3" t="s">
        <v>20</v>
      </c>
      <c r="E55" s="3" t="s">
        <v>21</v>
      </c>
      <c r="F55" s="4" t="s">
        <v>22</v>
      </c>
      <c r="G55" s="4" t="s">
        <v>23</v>
      </c>
      <c r="H55" s="4" t="s">
        <v>24</v>
      </c>
      <c r="I55" s="4" t="s">
        <v>25</v>
      </c>
      <c r="J55" s="5" t="s">
        <v>25</v>
      </c>
      <c r="K55" s="5" t="s">
        <v>315</v>
      </c>
      <c r="L55" s="5" t="s">
        <v>316</v>
      </c>
      <c r="M55" s="5"/>
      <c r="N55" s="5" t="s">
        <v>317</v>
      </c>
      <c r="O55" s="5" t="s">
        <v>318</v>
      </c>
      <c r="P55" s="4" t="str">
        <f t="shared" si="0"/>
        <v>Outstanding</v>
      </c>
      <c r="Q55" s="13" t="s">
        <v>25</v>
      </c>
    </row>
    <row r="56" spans="1:17" ht="60" customHeight="1" x14ac:dyDescent="0.35">
      <c r="A56" s="11" t="s">
        <v>305</v>
      </c>
      <c r="B56" s="2" t="s">
        <v>319</v>
      </c>
      <c r="C56" s="1" t="s">
        <v>320</v>
      </c>
      <c r="D56" s="3" t="s">
        <v>20</v>
      </c>
      <c r="E56" s="3" t="s">
        <v>21</v>
      </c>
      <c r="F56" s="4" t="s">
        <v>22</v>
      </c>
      <c r="G56" s="4" t="s">
        <v>23</v>
      </c>
      <c r="H56" s="4" t="s">
        <v>24</v>
      </c>
      <c r="I56" s="4" t="s">
        <v>25</v>
      </c>
      <c r="J56" s="5" t="s">
        <v>25</v>
      </c>
      <c r="K56" s="5" t="s">
        <v>321</v>
      </c>
      <c r="L56" s="5" t="s">
        <v>322</v>
      </c>
      <c r="M56" s="5"/>
      <c r="N56" s="5" t="s">
        <v>323</v>
      </c>
      <c r="O56" s="5" t="s">
        <v>324</v>
      </c>
      <c r="P56" s="4" t="str">
        <f t="shared" si="0"/>
        <v>Outstanding</v>
      </c>
      <c r="Q56" s="13" t="s">
        <v>25</v>
      </c>
    </row>
    <row r="57" spans="1:17" ht="60" customHeight="1" x14ac:dyDescent="0.35">
      <c r="A57" s="11" t="s">
        <v>305</v>
      </c>
      <c r="B57" s="2" t="s">
        <v>325</v>
      </c>
      <c r="C57" s="1" t="s">
        <v>326</v>
      </c>
      <c r="D57" s="3" t="s">
        <v>20</v>
      </c>
      <c r="E57" s="3" t="s">
        <v>21</v>
      </c>
      <c r="F57" s="4" t="s">
        <v>22</v>
      </c>
      <c r="G57" s="4" t="s">
        <v>23</v>
      </c>
      <c r="H57" s="4" t="s">
        <v>24</v>
      </c>
      <c r="I57" s="4" t="s">
        <v>25</v>
      </c>
      <c r="J57" s="5" t="s">
        <v>25</v>
      </c>
      <c r="K57" s="5" t="s">
        <v>327</v>
      </c>
      <c r="L57" s="5" t="s">
        <v>328</v>
      </c>
      <c r="M57" s="5"/>
      <c r="N57" s="5" t="s">
        <v>329</v>
      </c>
      <c r="O57" s="5" t="s">
        <v>330</v>
      </c>
      <c r="P57" s="4" t="str">
        <f t="shared" si="0"/>
        <v>Outstanding</v>
      </c>
      <c r="Q57" s="13" t="s">
        <v>25</v>
      </c>
    </row>
    <row r="58" spans="1:17" ht="60" customHeight="1" x14ac:dyDescent="0.35">
      <c r="A58" s="11" t="s">
        <v>305</v>
      </c>
      <c r="B58" s="2" t="s">
        <v>331</v>
      </c>
      <c r="C58" s="1" t="s">
        <v>332</v>
      </c>
      <c r="D58" s="3" t="s">
        <v>20</v>
      </c>
      <c r="E58" s="3" t="s">
        <v>21</v>
      </c>
      <c r="F58" s="4" t="s">
        <v>22</v>
      </c>
      <c r="G58" s="4" t="s">
        <v>23</v>
      </c>
      <c r="H58" s="4" t="s">
        <v>24</v>
      </c>
      <c r="I58" s="4" t="s">
        <v>25</v>
      </c>
      <c r="J58" s="5" t="s">
        <v>25</v>
      </c>
      <c r="K58" s="5" t="s">
        <v>333</v>
      </c>
      <c r="L58" s="5" t="s">
        <v>334</v>
      </c>
      <c r="M58" s="5"/>
      <c r="N58" s="5" t="s">
        <v>335</v>
      </c>
      <c r="O58" s="5" t="s">
        <v>336</v>
      </c>
      <c r="P58" s="4" t="str">
        <f t="shared" si="0"/>
        <v>Outstanding</v>
      </c>
      <c r="Q58" s="13" t="s">
        <v>25</v>
      </c>
    </row>
    <row r="59" spans="1:17" ht="60" customHeight="1" x14ac:dyDescent="0.35">
      <c r="A59" s="11" t="s">
        <v>305</v>
      </c>
      <c r="B59" s="2" t="s">
        <v>337</v>
      </c>
      <c r="C59" s="1" t="s">
        <v>338</v>
      </c>
      <c r="D59" s="3" t="s">
        <v>20</v>
      </c>
      <c r="E59" s="3" t="s">
        <v>21</v>
      </c>
      <c r="F59" s="4" t="s">
        <v>22</v>
      </c>
      <c r="G59" s="4" t="s">
        <v>23</v>
      </c>
      <c r="H59" s="4" t="s">
        <v>24</v>
      </c>
      <c r="I59" s="4" t="s">
        <v>25</v>
      </c>
      <c r="J59" s="5" t="s">
        <v>25</v>
      </c>
      <c r="K59" s="5" t="s">
        <v>339</v>
      </c>
      <c r="L59" s="5" t="s">
        <v>340</v>
      </c>
      <c r="M59" s="5" t="s">
        <v>341</v>
      </c>
      <c r="N59" s="5" t="s">
        <v>342</v>
      </c>
      <c r="O59" s="5" t="s">
        <v>343</v>
      </c>
      <c r="P59" s="4" t="str">
        <f t="shared" si="0"/>
        <v>Outstanding</v>
      </c>
      <c r="Q59" s="13" t="s">
        <v>25</v>
      </c>
    </row>
    <row r="60" spans="1:17" ht="60" customHeight="1" x14ac:dyDescent="0.35">
      <c r="A60" s="11" t="s">
        <v>305</v>
      </c>
      <c r="B60" s="2" t="s">
        <v>344</v>
      </c>
      <c r="C60" s="1" t="s">
        <v>345</v>
      </c>
      <c r="D60" s="3" t="s">
        <v>20</v>
      </c>
      <c r="E60" s="3" t="s">
        <v>21</v>
      </c>
      <c r="F60" s="4" t="s">
        <v>22</v>
      </c>
      <c r="G60" s="4" t="s">
        <v>23</v>
      </c>
      <c r="H60" s="4" t="s">
        <v>24</v>
      </c>
      <c r="I60" s="4" t="s">
        <v>25</v>
      </c>
      <c r="J60" s="5" t="s">
        <v>25</v>
      </c>
      <c r="K60" s="5" t="s">
        <v>346</v>
      </c>
      <c r="L60" s="5" t="s">
        <v>347</v>
      </c>
      <c r="M60" s="5"/>
      <c r="N60" s="5" t="s">
        <v>348</v>
      </c>
      <c r="O60" s="5" t="s">
        <v>349</v>
      </c>
      <c r="P60" s="4" t="str">
        <f t="shared" si="0"/>
        <v>Outstanding</v>
      </c>
      <c r="Q60" s="13" t="s">
        <v>25</v>
      </c>
    </row>
    <row r="61" spans="1:17" ht="60" customHeight="1" x14ac:dyDescent="0.35">
      <c r="A61" s="11" t="s">
        <v>305</v>
      </c>
      <c r="B61" s="2" t="s">
        <v>350</v>
      </c>
      <c r="C61" s="1" t="s">
        <v>351</v>
      </c>
      <c r="D61" s="3" t="s">
        <v>20</v>
      </c>
      <c r="E61" s="3" t="s">
        <v>21</v>
      </c>
      <c r="F61" s="4" t="s">
        <v>22</v>
      </c>
      <c r="G61" s="4" t="s">
        <v>23</v>
      </c>
      <c r="H61" s="4" t="s">
        <v>24</v>
      </c>
      <c r="I61" s="4" t="s">
        <v>25</v>
      </c>
      <c r="J61" s="5" t="s">
        <v>25</v>
      </c>
      <c r="K61" s="5" t="s">
        <v>352</v>
      </c>
      <c r="L61" s="5" t="s">
        <v>353</v>
      </c>
      <c r="M61" s="5"/>
      <c r="N61" s="5" t="s">
        <v>354</v>
      </c>
      <c r="O61" s="5" t="s">
        <v>355</v>
      </c>
      <c r="P61" s="4" t="str">
        <f t="shared" si="0"/>
        <v>Outstanding</v>
      </c>
      <c r="Q61" s="13" t="s">
        <v>25</v>
      </c>
    </row>
    <row r="62" spans="1:17" ht="60" customHeight="1" x14ac:dyDescent="0.35">
      <c r="A62" s="11" t="s">
        <v>305</v>
      </c>
      <c r="B62" s="2" t="s">
        <v>356</v>
      </c>
      <c r="C62" s="1" t="s">
        <v>357</v>
      </c>
      <c r="D62" s="3" t="s">
        <v>20</v>
      </c>
      <c r="E62" s="3" t="s">
        <v>21</v>
      </c>
      <c r="F62" s="4" t="s">
        <v>22</v>
      </c>
      <c r="G62" s="4" t="s">
        <v>23</v>
      </c>
      <c r="H62" s="4" t="s">
        <v>24</v>
      </c>
      <c r="I62" s="4" t="s">
        <v>25</v>
      </c>
      <c r="J62" s="5" t="s">
        <v>25</v>
      </c>
      <c r="K62" s="5" t="s">
        <v>358</v>
      </c>
      <c r="L62" s="5" t="s">
        <v>359</v>
      </c>
      <c r="M62" s="5"/>
      <c r="N62" s="5" t="s">
        <v>360</v>
      </c>
      <c r="O62" s="5" t="s">
        <v>361</v>
      </c>
      <c r="P62" s="4" t="str">
        <f t="shared" si="0"/>
        <v>Outstanding</v>
      </c>
      <c r="Q62" s="13" t="s">
        <v>25</v>
      </c>
    </row>
    <row r="63" spans="1:17" ht="60" customHeight="1" x14ac:dyDescent="0.35">
      <c r="A63" s="11" t="s">
        <v>305</v>
      </c>
      <c r="B63" s="2" t="s">
        <v>362</v>
      </c>
      <c r="C63" s="1" t="s">
        <v>363</v>
      </c>
      <c r="D63" s="3" t="s">
        <v>20</v>
      </c>
      <c r="E63" s="3" t="s">
        <v>21</v>
      </c>
      <c r="F63" s="4" t="s">
        <v>22</v>
      </c>
      <c r="G63" s="4" t="s">
        <v>23</v>
      </c>
      <c r="H63" s="4" t="s">
        <v>24</v>
      </c>
      <c r="I63" s="4" t="s">
        <v>25</v>
      </c>
      <c r="J63" s="5" t="s">
        <v>25</v>
      </c>
      <c r="K63" s="5" t="s">
        <v>364</v>
      </c>
      <c r="L63" s="5" t="s">
        <v>365</v>
      </c>
      <c r="M63" s="5"/>
      <c r="N63" s="5" t="s">
        <v>366</v>
      </c>
      <c r="O63" s="5" t="s">
        <v>367</v>
      </c>
      <c r="P63" s="4" t="str">
        <f t="shared" si="0"/>
        <v>Outstanding</v>
      </c>
      <c r="Q63" s="13" t="s">
        <v>25</v>
      </c>
    </row>
    <row r="64" spans="1:17" ht="60" customHeight="1" x14ac:dyDescent="0.35">
      <c r="A64" s="11" t="s">
        <v>368</v>
      </c>
      <c r="B64" s="2" t="s">
        <v>369</v>
      </c>
      <c r="C64" s="1" t="s">
        <v>370</v>
      </c>
      <c r="D64" s="3" t="s">
        <v>20</v>
      </c>
      <c r="E64" s="3" t="s">
        <v>21</v>
      </c>
      <c r="F64" s="4" t="s">
        <v>22</v>
      </c>
      <c r="G64" s="4" t="s">
        <v>23</v>
      </c>
      <c r="H64" s="4" t="s">
        <v>24</v>
      </c>
      <c r="I64" s="4" t="s">
        <v>25</v>
      </c>
      <c r="J64" s="5" t="s">
        <v>25</v>
      </c>
      <c r="K64" s="5" t="s">
        <v>371</v>
      </c>
      <c r="L64" s="5" t="s">
        <v>372</v>
      </c>
      <c r="M64" s="5"/>
      <c r="N64" s="5" t="s">
        <v>373</v>
      </c>
      <c r="O64" s="5"/>
      <c r="P64" s="4" t="str">
        <f t="shared" si="0"/>
        <v>Outstanding</v>
      </c>
      <c r="Q64" s="13" t="s">
        <v>25</v>
      </c>
    </row>
    <row r="65" spans="1:17" ht="60" customHeight="1" x14ac:dyDescent="0.35">
      <c r="A65" s="11" t="s">
        <v>368</v>
      </c>
      <c r="B65" s="2" t="s">
        <v>374</v>
      </c>
      <c r="C65" s="1" t="s">
        <v>375</v>
      </c>
      <c r="D65" s="3" t="s">
        <v>20</v>
      </c>
      <c r="E65" s="3" t="s">
        <v>21</v>
      </c>
      <c r="F65" s="4" t="s">
        <v>22</v>
      </c>
      <c r="G65" s="4" t="s">
        <v>23</v>
      </c>
      <c r="H65" s="4" t="s">
        <v>24</v>
      </c>
      <c r="I65" s="4" t="s">
        <v>25</v>
      </c>
      <c r="J65" s="5" t="s">
        <v>25</v>
      </c>
      <c r="K65" s="5" t="s">
        <v>376</v>
      </c>
      <c r="L65" s="5" t="s">
        <v>377</v>
      </c>
      <c r="M65" s="5" t="s">
        <v>378</v>
      </c>
      <c r="N65" s="5" t="s">
        <v>379</v>
      </c>
      <c r="O65" s="5"/>
      <c r="P65" s="4" t="str">
        <f t="shared" si="0"/>
        <v>Outstanding</v>
      </c>
      <c r="Q65" s="13" t="s">
        <v>25</v>
      </c>
    </row>
    <row r="66" spans="1:17" ht="60" customHeight="1" x14ac:dyDescent="0.35">
      <c r="A66" s="11" t="s">
        <v>368</v>
      </c>
      <c r="B66" s="2" t="s">
        <v>380</v>
      </c>
      <c r="C66" s="1" t="s">
        <v>381</v>
      </c>
      <c r="D66" s="3" t="s">
        <v>20</v>
      </c>
      <c r="E66" s="3" t="s">
        <v>21</v>
      </c>
      <c r="F66" s="4" t="s">
        <v>22</v>
      </c>
      <c r="G66" s="4" t="s">
        <v>23</v>
      </c>
      <c r="H66" s="4" t="s">
        <v>24</v>
      </c>
      <c r="I66" s="4" t="s">
        <v>25</v>
      </c>
      <c r="J66" s="5" t="s">
        <v>25</v>
      </c>
      <c r="K66" s="5" t="s">
        <v>382</v>
      </c>
      <c r="L66" s="5" t="s">
        <v>383</v>
      </c>
      <c r="M66" s="5"/>
      <c r="N66" s="5" t="s">
        <v>384</v>
      </c>
      <c r="O66" s="5"/>
      <c r="P66" s="4" t="str">
        <f t="shared" si="0"/>
        <v>Outstanding</v>
      </c>
      <c r="Q66" s="13" t="s">
        <v>25</v>
      </c>
    </row>
    <row r="67" spans="1:17" ht="60" customHeight="1" x14ac:dyDescent="0.35">
      <c r="A67" s="11" t="s">
        <v>385</v>
      </c>
      <c r="B67" s="2" t="s">
        <v>386</v>
      </c>
      <c r="C67" s="1" t="s">
        <v>387</v>
      </c>
      <c r="D67" s="3" t="s">
        <v>20</v>
      </c>
      <c r="E67" s="3" t="s">
        <v>21</v>
      </c>
      <c r="F67" s="4" t="s">
        <v>22</v>
      </c>
      <c r="G67" s="4" t="s">
        <v>23</v>
      </c>
      <c r="H67" s="4" t="s">
        <v>24</v>
      </c>
      <c r="I67" s="4" t="s">
        <v>25</v>
      </c>
      <c r="J67" s="5" t="s">
        <v>25</v>
      </c>
      <c r="K67" s="5" t="s">
        <v>388</v>
      </c>
      <c r="L67" s="5" t="s">
        <v>389</v>
      </c>
      <c r="M67" s="5"/>
      <c r="N67" s="5" t="s">
        <v>390</v>
      </c>
      <c r="O67" s="5"/>
      <c r="P67" s="4" t="str">
        <f t="shared" si="0"/>
        <v>Outstanding</v>
      </c>
      <c r="Q67" s="13" t="s">
        <v>25</v>
      </c>
    </row>
    <row r="68" spans="1:17" ht="60" customHeight="1" x14ac:dyDescent="0.35">
      <c r="A68" s="11" t="s">
        <v>385</v>
      </c>
      <c r="B68" s="2" t="s">
        <v>391</v>
      </c>
      <c r="C68" s="1" t="s">
        <v>392</v>
      </c>
      <c r="D68" s="3" t="s">
        <v>20</v>
      </c>
      <c r="E68" s="3" t="s">
        <v>21</v>
      </c>
      <c r="F68" s="4" t="s">
        <v>22</v>
      </c>
      <c r="G68" s="4" t="s">
        <v>23</v>
      </c>
      <c r="H68" s="4" t="s">
        <v>24</v>
      </c>
      <c r="I68" s="4" t="s">
        <v>25</v>
      </c>
      <c r="J68" s="5" t="s">
        <v>25</v>
      </c>
      <c r="K68" s="5" t="s">
        <v>393</v>
      </c>
      <c r="L68" s="5" t="s">
        <v>394</v>
      </c>
      <c r="M68" s="5"/>
      <c r="N68" s="5" t="s">
        <v>395</v>
      </c>
      <c r="O68" s="5"/>
      <c r="P68" s="4" t="str">
        <f t="shared" si="0"/>
        <v>Outstanding</v>
      </c>
      <c r="Q68" s="13" t="s">
        <v>25</v>
      </c>
    </row>
    <row r="69" spans="1:17" ht="60" customHeight="1" x14ac:dyDescent="0.35">
      <c r="A69" s="11" t="s">
        <v>385</v>
      </c>
      <c r="B69" s="2" t="s">
        <v>396</v>
      </c>
      <c r="C69" s="1" t="s">
        <v>397</v>
      </c>
      <c r="D69" s="3" t="s">
        <v>20</v>
      </c>
      <c r="E69" s="3" t="s">
        <v>21</v>
      </c>
      <c r="F69" s="4" t="s">
        <v>22</v>
      </c>
      <c r="G69" s="4" t="s">
        <v>23</v>
      </c>
      <c r="H69" s="4" t="s">
        <v>24</v>
      </c>
      <c r="I69" s="4" t="s">
        <v>25</v>
      </c>
      <c r="J69" s="5" t="s">
        <v>25</v>
      </c>
      <c r="K69" s="5" t="s">
        <v>398</v>
      </c>
      <c r="L69" s="5" t="s">
        <v>399</v>
      </c>
      <c r="M69" s="5"/>
      <c r="N69" s="5" t="s">
        <v>400</v>
      </c>
      <c r="O69" s="5"/>
      <c r="P69" s="4" t="str">
        <f t="shared" si="0"/>
        <v>Outstanding</v>
      </c>
      <c r="Q69" s="13" t="s">
        <v>25</v>
      </c>
    </row>
    <row r="70" spans="1:17" ht="60" customHeight="1" x14ac:dyDescent="0.35">
      <c r="A70" s="11" t="s">
        <v>385</v>
      </c>
      <c r="B70" s="2" t="s">
        <v>401</v>
      </c>
      <c r="C70" s="1" t="s">
        <v>402</v>
      </c>
      <c r="D70" s="3" t="s">
        <v>20</v>
      </c>
      <c r="E70" s="3" t="s">
        <v>21</v>
      </c>
      <c r="F70" s="4" t="s">
        <v>22</v>
      </c>
      <c r="G70" s="4" t="s">
        <v>23</v>
      </c>
      <c r="H70" s="4" t="s">
        <v>24</v>
      </c>
      <c r="I70" s="4" t="s">
        <v>25</v>
      </c>
      <c r="J70" s="5" t="s">
        <v>25</v>
      </c>
      <c r="K70" s="5" t="s">
        <v>403</v>
      </c>
      <c r="L70" s="5" t="s">
        <v>404</v>
      </c>
      <c r="M70" s="5"/>
      <c r="N70" s="5" t="s">
        <v>405</v>
      </c>
      <c r="O70" s="5"/>
      <c r="P70" s="4" t="str">
        <f t="shared" si="0"/>
        <v>Outstanding</v>
      </c>
      <c r="Q70" s="13" t="s">
        <v>25</v>
      </c>
    </row>
    <row r="71" spans="1:17" ht="60" customHeight="1" x14ac:dyDescent="0.35">
      <c r="A71" s="11" t="s">
        <v>385</v>
      </c>
      <c r="B71" s="2" t="s">
        <v>406</v>
      </c>
      <c r="C71" s="1" t="s">
        <v>407</v>
      </c>
      <c r="D71" s="3" t="s">
        <v>20</v>
      </c>
      <c r="E71" s="3" t="s">
        <v>21</v>
      </c>
      <c r="F71" s="4" t="s">
        <v>22</v>
      </c>
      <c r="G71" s="4" t="s">
        <v>23</v>
      </c>
      <c r="H71" s="4" t="s">
        <v>24</v>
      </c>
      <c r="I71" s="4" t="s">
        <v>25</v>
      </c>
      <c r="J71" s="5" t="s">
        <v>25</v>
      </c>
      <c r="K71" s="5" t="s">
        <v>408</v>
      </c>
      <c r="L71" s="5" t="s">
        <v>409</v>
      </c>
      <c r="M71" s="5"/>
      <c r="N71" s="5" t="s">
        <v>410</v>
      </c>
      <c r="O71" s="5"/>
      <c r="P71" s="4" t="str">
        <f t="shared" si="0"/>
        <v>Outstanding</v>
      </c>
      <c r="Q71" s="13" t="s">
        <v>25</v>
      </c>
    </row>
    <row r="72" spans="1:17" ht="60" customHeight="1" x14ac:dyDescent="0.35">
      <c r="A72" s="11" t="s">
        <v>385</v>
      </c>
      <c r="B72" s="2" t="s">
        <v>411</v>
      </c>
      <c r="C72" s="1" t="s">
        <v>412</v>
      </c>
      <c r="D72" s="3" t="s">
        <v>20</v>
      </c>
      <c r="E72" s="3" t="s">
        <v>21</v>
      </c>
      <c r="F72" s="4" t="s">
        <v>22</v>
      </c>
      <c r="G72" s="4" t="s">
        <v>23</v>
      </c>
      <c r="H72" s="4" t="s">
        <v>24</v>
      </c>
      <c r="I72" s="4" t="s">
        <v>25</v>
      </c>
      <c r="J72" s="5" t="s">
        <v>25</v>
      </c>
      <c r="K72" s="5" t="s">
        <v>413</v>
      </c>
      <c r="L72" s="5" t="s">
        <v>414</v>
      </c>
      <c r="M72" s="5"/>
      <c r="N72" s="5" t="s">
        <v>415</v>
      </c>
      <c r="O72" s="5"/>
      <c r="P72" s="4" t="str">
        <f t="shared" si="0"/>
        <v>Outstanding</v>
      </c>
      <c r="Q72" s="13" t="s">
        <v>25</v>
      </c>
    </row>
    <row r="73" spans="1:17" ht="60" customHeight="1" x14ac:dyDescent="0.35">
      <c r="A73" s="11" t="s">
        <v>385</v>
      </c>
      <c r="B73" s="2" t="s">
        <v>416</v>
      </c>
      <c r="C73" s="1" t="s">
        <v>417</v>
      </c>
      <c r="D73" s="3" t="s">
        <v>20</v>
      </c>
      <c r="E73" s="3" t="s">
        <v>21</v>
      </c>
      <c r="F73" s="4" t="s">
        <v>22</v>
      </c>
      <c r="G73" s="4" t="s">
        <v>23</v>
      </c>
      <c r="H73" s="4" t="s">
        <v>24</v>
      </c>
      <c r="I73" s="4" t="s">
        <v>25</v>
      </c>
      <c r="J73" s="5" t="s">
        <v>25</v>
      </c>
      <c r="K73" s="5" t="s">
        <v>418</v>
      </c>
      <c r="L73" s="5" t="s">
        <v>419</v>
      </c>
      <c r="M73" s="5"/>
      <c r="N73" s="5" t="s">
        <v>420</v>
      </c>
      <c r="O73" s="5"/>
      <c r="P73" s="4" t="str">
        <f t="shared" si="0"/>
        <v>Outstanding</v>
      </c>
      <c r="Q73" s="13" t="s">
        <v>25</v>
      </c>
    </row>
    <row r="74" spans="1:17" ht="60" customHeight="1" x14ac:dyDescent="0.35">
      <c r="A74" s="11" t="s">
        <v>385</v>
      </c>
      <c r="B74" s="2" t="s">
        <v>421</v>
      </c>
      <c r="C74" s="1" t="s">
        <v>422</v>
      </c>
      <c r="D74" s="3" t="s">
        <v>20</v>
      </c>
      <c r="E74" s="3" t="s">
        <v>21</v>
      </c>
      <c r="F74" s="4" t="s">
        <v>22</v>
      </c>
      <c r="G74" s="4" t="s">
        <v>23</v>
      </c>
      <c r="H74" s="4" t="s">
        <v>24</v>
      </c>
      <c r="I74" s="4" t="s">
        <v>25</v>
      </c>
      <c r="J74" s="5" t="s">
        <v>25</v>
      </c>
      <c r="K74" s="5" t="s">
        <v>423</v>
      </c>
      <c r="L74" s="5" t="s">
        <v>424</v>
      </c>
      <c r="M74" s="5"/>
      <c r="N74" s="5" t="s">
        <v>425</v>
      </c>
      <c r="O74" s="5"/>
      <c r="P74" s="4" t="str">
        <f t="shared" si="0"/>
        <v>Outstanding</v>
      </c>
      <c r="Q74" s="13" t="s">
        <v>25</v>
      </c>
    </row>
    <row r="75" spans="1:17" ht="60" customHeight="1" x14ac:dyDescent="0.35">
      <c r="A75" s="11" t="s">
        <v>385</v>
      </c>
      <c r="B75" s="2" t="s">
        <v>426</v>
      </c>
      <c r="C75" s="1" t="s">
        <v>427</v>
      </c>
      <c r="D75" s="3" t="s">
        <v>20</v>
      </c>
      <c r="E75" s="3" t="s">
        <v>21</v>
      </c>
      <c r="F75" s="4" t="s">
        <v>22</v>
      </c>
      <c r="G75" s="4" t="s">
        <v>23</v>
      </c>
      <c r="H75" s="4" t="s">
        <v>24</v>
      </c>
      <c r="I75" s="4" t="s">
        <v>25</v>
      </c>
      <c r="J75" s="5" t="s">
        <v>25</v>
      </c>
      <c r="K75" s="5" t="s">
        <v>428</v>
      </c>
      <c r="L75" s="5" t="s">
        <v>429</v>
      </c>
      <c r="M75" s="5"/>
      <c r="N75" s="5" t="s">
        <v>430</v>
      </c>
      <c r="O75" s="5"/>
      <c r="P75" s="4" t="str">
        <f t="shared" si="0"/>
        <v>Outstanding</v>
      </c>
      <c r="Q75" s="13" t="s">
        <v>25</v>
      </c>
    </row>
    <row r="76" spans="1:17" ht="60" customHeight="1" x14ac:dyDescent="0.35">
      <c r="A76" s="11" t="s">
        <v>431</v>
      </c>
      <c r="B76" s="2" t="s">
        <v>432</v>
      </c>
      <c r="C76" s="1" t="s">
        <v>433</v>
      </c>
      <c r="D76" s="3" t="s">
        <v>20</v>
      </c>
      <c r="E76" s="3" t="s">
        <v>21</v>
      </c>
      <c r="F76" s="4" t="s">
        <v>22</v>
      </c>
      <c r="G76" s="4" t="s">
        <v>23</v>
      </c>
      <c r="H76" s="4" t="s">
        <v>24</v>
      </c>
      <c r="I76" s="4" t="s">
        <v>25</v>
      </c>
      <c r="J76" s="5" t="s">
        <v>25</v>
      </c>
      <c r="K76" s="5" t="s">
        <v>434</v>
      </c>
      <c r="L76" s="5" t="s">
        <v>435</v>
      </c>
      <c r="M76" s="5"/>
      <c r="N76" s="5" t="s">
        <v>436</v>
      </c>
      <c r="O76" s="5" t="s">
        <v>437</v>
      </c>
      <c r="P76" s="4" t="str">
        <f t="shared" si="0"/>
        <v>Outstanding</v>
      </c>
      <c r="Q76" s="13" t="s">
        <v>25</v>
      </c>
    </row>
    <row r="77" spans="1:17" ht="60" customHeight="1" x14ac:dyDescent="0.35">
      <c r="A77" s="11" t="s">
        <v>431</v>
      </c>
      <c r="B77" s="2" t="s">
        <v>438</v>
      </c>
      <c r="C77" s="1" t="s">
        <v>439</v>
      </c>
      <c r="D77" s="3" t="s">
        <v>20</v>
      </c>
      <c r="E77" s="3" t="s">
        <v>21</v>
      </c>
      <c r="F77" s="4" t="s">
        <v>22</v>
      </c>
      <c r="G77" s="4" t="s">
        <v>23</v>
      </c>
      <c r="H77" s="4" t="s">
        <v>24</v>
      </c>
      <c r="I77" s="4" t="s">
        <v>25</v>
      </c>
      <c r="J77" s="5" t="s">
        <v>25</v>
      </c>
      <c r="K77" s="5" t="s">
        <v>440</v>
      </c>
      <c r="L77" s="5" t="s">
        <v>441</v>
      </c>
      <c r="M77" s="5"/>
      <c r="N77" s="5" t="s">
        <v>442</v>
      </c>
      <c r="O77" s="5"/>
      <c r="P77" s="4" t="str">
        <f t="shared" si="0"/>
        <v>Outstanding</v>
      </c>
      <c r="Q77" s="13" t="s">
        <v>25</v>
      </c>
    </row>
    <row r="78" spans="1:17" ht="60" customHeight="1" x14ac:dyDescent="0.35">
      <c r="A78" s="11" t="s">
        <v>431</v>
      </c>
      <c r="B78" s="2" t="s">
        <v>443</v>
      </c>
      <c r="C78" s="1" t="s">
        <v>444</v>
      </c>
      <c r="D78" s="3" t="s">
        <v>20</v>
      </c>
      <c r="E78" s="3" t="s">
        <v>21</v>
      </c>
      <c r="F78" s="4" t="s">
        <v>22</v>
      </c>
      <c r="G78" s="4" t="s">
        <v>23</v>
      </c>
      <c r="H78" s="4" t="s">
        <v>24</v>
      </c>
      <c r="I78" s="4" t="s">
        <v>25</v>
      </c>
      <c r="J78" s="5" t="s">
        <v>25</v>
      </c>
      <c r="K78" s="5" t="s">
        <v>445</v>
      </c>
      <c r="L78" s="5" t="s">
        <v>446</v>
      </c>
      <c r="M78" s="5"/>
      <c r="N78" s="5" t="s">
        <v>447</v>
      </c>
      <c r="O78" s="5" t="s">
        <v>448</v>
      </c>
      <c r="P78" s="4" t="str">
        <f t="shared" si="0"/>
        <v>Outstanding</v>
      </c>
      <c r="Q78" s="13" t="s">
        <v>25</v>
      </c>
    </row>
    <row r="79" spans="1:17" ht="60" customHeight="1" x14ac:dyDescent="0.35">
      <c r="A79" s="11" t="s">
        <v>431</v>
      </c>
      <c r="B79" s="2" t="s">
        <v>449</v>
      </c>
      <c r="C79" s="1" t="s">
        <v>450</v>
      </c>
      <c r="D79" s="3" t="s">
        <v>20</v>
      </c>
      <c r="E79" s="3" t="s">
        <v>21</v>
      </c>
      <c r="F79" s="4" t="s">
        <v>22</v>
      </c>
      <c r="G79" s="4" t="s">
        <v>23</v>
      </c>
      <c r="H79" s="4" t="s">
        <v>24</v>
      </c>
      <c r="I79" s="4" t="s">
        <v>25</v>
      </c>
      <c r="J79" s="5" t="s">
        <v>25</v>
      </c>
      <c r="K79" s="5" t="s">
        <v>451</v>
      </c>
      <c r="L79" s="5" t="s">
        <v>452</v>
      </c>
      <c r="M79" s="5"/>
      <c r="N79" s="5" t="s">
        <v>453</v>
      </c>
      <c r="O79" s="5" t="s">
        <v>454</v>
      </c>
      <c r="P79" s="4" t="str">
        <f t="shared" si="0"/>
        <v>Outstanding</v>
      </c>
      <c r="Q79" s="13" t="s">
        <v>25</v>
      </c>
    </row>
    <row r="80" spans="1:17" ht="60" customHeight="1" x14ac:dyDescent="0.35">
      <c r="A80" s="11" t="s">
        <v>431</v>
      </c>
      <c r="B80" s="2" t="s">
        <v>455</v>
      </c>
      <c r="C80" s="1" t="s">
        <v>456</v>
      </c>
      <c r="D80" s="3" t="s">
        <v>20</v>
      </c>
      <c r="E80" s="3" t="s">
        <v>21</v>
      </c>
      <c r="F80" s="4" t="s">
        <v>22</v>
      </c>
      <c r="G80" s="4" t="s">
        <v>23</v>
      </c>
      <c r="H80" s="4" t="s">
        <v>24</v>
      </c>
      <c r="I80" s="4" t="s">
        <v>25</v>
      </c>
      <c r="J80" s="5" t="s">
        <v>25</v>
      </c>
      <c r="K80" s="5" t="s">
        <v>457</v>
      </c>
      <c r="L80" s="5" t="s">
        <v>458</v>
      </c>
      <c r="M80" s="5"/>
      <c r="N80" s="5" t="s">
        <v>459</v>
      </c>
      <c r="O80" s="5" t="s">
        <v>460</v>
      </c>
      <c r="P80" s="4" t="str">
        <f t="shared" si="0"/>
        <v>Outstanding</v>
      </c>
      <c r="Q80" s="13" t="s">
        <v>25</v>
      </c>
    </row>
    <row r="81" spans="1:17" ht="60" customHeight="1" x14ac:dyDescent="0.35">
      <c r="A81" s="11" t="s">
        <v>431</v>
      </c>
      <c r="B81" s="2" t="s">
        <v>461</v>
      </c>
      <c r="C81" s="1" t="s">
        <v>462</v>
      </c>
      <c r="D81" s="3" t="s">
        <v>20</v>
      </c>
      <c r="E81" s="3" t="s">
        <v>21</v>
      </c>
      <c r="F81" s="4" t="s">
        <v>22</v>
      </c>
      <c r="G81" s="4" t="s">
        <v>23</v>
      </c>
      <c r="H81" s="4" t="s">
        <v>24</v>
      </c>
      <c r="I81" s="4" t="s">
        <v>25</v>
      </c>
      <c r="J81" s="5" t="s">
        <v>25</v>
      </c>
      <c r="K81" s="5" t="s">
        <v>463</v>
      </c>
      <c r="L81" s="5" t="s">
        <v>464</v>
      </c>
      <c r="M81" s="5"/>
      <c r="N81" s="5" t="s">
        <v>465</v>
      </c>
      <c r="O81" s="5" t="s">
        <v>466</v>
      </c>
      <c r="P81" s="4" t="str">
        <f t="shared" si="0"/>
        <v>Outstanding</v>
      </c>
      <c r="Q81" s="13" t="s">
        <v>25</v>
      </c>
    </row>
    <row r="82" spans="1:17" ht="60" customHeight="1" x14ac:dyDescent="0.35">
      <c r="A82" s="11" t="s">
        <v>431</v>
      </c>
      <c r="B82" s="2" t="s">
        <v>467</v>
      </c>
      <c r="C82" s="1" t="s">
        <v>468</v>
      </c>
      <c r="D82" s="3" t="s">
        <v>20</v>
      </c>
      <c r="E82" s="3" t="s">
        <v>21</v>
      </c>
      <c r="F82" s="4" t="s">
        <v>22</v>
      </c>
      <c r="G82" s="4" t="s">
        <v>23</v>
      </c>
      <c r="H82" s="4" t="s">
        <v>24</v>
      </c>
      <c r="I82" s="4" t="s">
        <v>25</v>
      </c>
      <c r="J82" s="5" t="s">
        <v>25</v>
      </c>
      <c r="K82" s="5" t="s">
        <v>469</v>
      </c>
      <c r="L82" s="5" t="s">
        <v>470</v>
      </c>
      <c r="M82" s="5"/>
      <c r="N82" s="5" t="s">
        <v>471</v>
      </c>
      <c r="O82" s="5" t="s">
        <v>472</v>
      </c>
      <c r="P82" s="4" t="str">
        <f t="shared" si="0"/>
        <v>Outstanding</v>
      </c>
      <c r="Q82" s="13" t="s">
        <v>25</v>
      </c>
    </row>
    <row r="83" spans="1:17" ht="60" customHeight="1" x14ac:dyDescent="0.35">
      <c r="A83" s="11" t="s">
        <v>431</v>
      </c>
      <c r="B83" s="2" t="s">
        <v>473</v>
      </c>
      <c r="C83" s="1" t="s">
        <v>474</v>
      </c>
      <c r="D83" s="3" t="s">
        <v>20</v>
      </c>
      <c r="E83" s="3" t="s">
        <v>21</v>
      </c>
      <c r="F83" s="4" t="s">
        <v>22</v>
      </c>
      <c r="G83" s="4" t="s">
        <v>23</v>
      </c>
      <c r="H83" s="4" t="s">
        <v>24</v>
      </c>
      <c r="I83" s="4" t="s">
        <v>25</v>
      </c>
      <c r="J83" s="5" t="s">
        <v>25</v>
      </c>
      <c r="K83" s="5" t="s">
        <v>475</v>
      </c>
      <c r="L83" s="5" t="s">
        <v>476</v>
      </c>
      <c r="M83" s="5"/>
      <c r="N83" s="5" t="s">
        <v>477</v>
      </c>
      <c r="O83" s="5"/>
      <c r="P83" s="4" t="str">
        <f t="shared" si="0"/>
        <v>Outstanding</v>
      </c>
      <c r="Q83" s="13" t="s">
        <v>25</v>
      </c>
    </row>
    <row r="84" spans="1:17" ht="60" customHeight="1" x14ac:dyDescent="0.35">
      <c r="A84" s="11" t="s">
        <v>431</v>
      </c>
      <c r="B84" s="2" t="s">
        <v>478</v>
      </c>
      <c r="C84" s="1" t="s">
        <v>479</v>
      </c>
      <c r="D84" s="3" t="s">
        <v>20</v>
      </c>
      <c r="E84" s="3" t="s">
        <v>21</v>
      </c>
      <c r="F84" s="4" t="s">
        <v>22</v>
      </c>
      <c r="G84" s="4" t="s">
        <v>23</v>
      </c>
      <c r="H84" s="4" t="s">
        <v>24</v>
      </c>
      <c r="I84" s="4" t="s">
        <v>25</v>
      </c>
      <c r="J84" s="5" t="s">
        <v>25</v>
      </c>
      <c r="K84" s="5" t="s">
        <v>480</v>
      </c>
      <c r="L84" s="5" t="s">
        <v>481</v>
      </c>
      <c r="M84" s="5"/>
      <c r="N84" s="5" t="s">
        <v>482</v>
      </c>
      <c r="O84" s="5" t="s">
        <v>483</v>
      </c>
      <c r="P84" s="4" t="str">
        <f t="shared" si="0"/>
        <v>Outstanding</v>
      </c>
      <c r="Q84" s="13" t="s">
        <v>25</v>
      </c>
    </row>
    <row r="85" spans="1:17" ht="60" customHeight="1" x14ac:dyDescent="0.35">
      <c r="A85" s="11" t="s">
        <v>431</v>
      </c>
      <c r="B85" s="2" t="s">
        <v>484</v>
      </c>
      <c r="C85" s="1" t="s">
        <v>485</v>
      </c>
      <c r="D85" s="3" t="s">
        <v>20</v>
      </c>
      <c r="E85" s="3" t="s">
        <v>21</v>
      </c>
      <c r="F85" s="4" t="s">
        <v>22</v>
      </c>
      <c r="G85" s="4" t="s">
        <v>23</v>
      </c>
      <c r="H85" s="4" t="s">
        <v>24</v>
      </c>
      <c r="I85" s="4" t="s">
        <v>25</v>
      </c>
      <c r="J85" s="5" t="s">
        <v>25</v>
      </c>
      <c r="K85" s="5" t="s">
        <v>486</v>
      </c>
      <c r="L85" s="5" t="s">
        <v>487</v>
      </c>
      <c r="M85" s="5"/>
      <c r="N85" s="5" t="s">
        <v>488</v>
      </c>
      <c r="O85" s="5" t="s">
        <v>489</v>
      </c>
      <c r="P85" s="4" t="str">
        <f t="shared" si="0"/>
        <v>Outstanding</v>
      </c>
      <c r="Q85" s="13" t="s">
        <v>25</v>
      </c>
    </row>
    <row r="86" spans="1:17" ht="60" customHeight="1" x14ac:dyDescent="0.35">
      <c r="A86" s="11" t="s">
        <v>431</v>
      </c>
      <c r="B86" s="2" t="s">
        <v>490</v>
      </c>
      <c r="C86" s="1" t="s">
        <v>491</v>
      </c>
      <c r="D86" s="3" t="s">
        <v>20</v>
      </c>
      <c r="E86" s="3" t="s">
        <v>21</v>
      </c>
      <c r="F86" s="4" t="s">
        <v>22</v>
      </c>
      <c r="G86" s="4" t="s">
        <v>23</v>
      </c>
      <c r="H86" s="4" t="s">
        <v>24</v>
      </c>
      <c r="I86" s="4" t="s">
        <v>25</v>
      </c>
      <c r="J86" s="5" t="s">
        <v>25</v>
      </c>
      <c r="K86" s="5" t="s">
        <v>492</v>
      </c>
      <c r="L86" s="5" t="s">
        <v>493</v>
      </c>
      <c r="M86" s="5"/>
      <c r="N86" s="5" t="s">
        <v>494</v>
      </c>
      <c r="O86" s="5" t="s">
        <v>495</v>
      </c>
      <c r="P86" s="4" t="str">
        <f t="shared" si="0"/>
        <v>Outstanding</v>
      </c>
      <c r="Q86" s="13" t="s">
        <v>25</v>
      </c>
    </row>
    <row r="87" spans="1:17" ht="60" customHeight="1" x14ac:dyDescent="0.35">
      <c r="A87" s="11" t="s">
        <v>431</v>
      </c>
      <c r="B87" s="2" t="s">
        <v>496</v>
      </c>
      <c r="C87" s="1" t="s">
        <v>497</v>
      </c>
      <c r="D87" s="3" t="s">
        <v>20</v>
      </c>
      <c r="E87" s="3" t="s">
        <v>21</v>
      </c>
      <c r="F87" s="4" t="s">
        <v>22</v>
      </c>
      <c r="G87" s="4" t="s">
        <v>23</v>
      </c>
      <c r="H87" s="4" t="s">
        <v>24</v>
      </c>
      <c r="I87" s="4" t="s">
        <v>25</v>
      </c>
      <c r="J87" s="5" t="s">
        <v>25</v>
      </c>
      <c r="K87" s="5" t="s">
        <v>498</v>
      </c>
      <c r="L87" s="5" t="s">
        <v>499</v>
      </c>
      <c r="M87" s="5"/>
      <c r="N87" s="5" t="s">
        <v>500</v>
      </c>
      <c r="O87" s="5" t="s">
        <v>501</v>
      </c>
      <c r="P87" s="4" t="str">
        <f t="shared" si="0"/>
        <v>Outstanding</v>
      </c>
      <c r="Q87" s="13" t="s">
        <v>25</v>
      </c>
    </row>
    <row r="88" spans="1:17" ht="60" customHeight="1" x14ac:dyDescent="0.35">
      <c r="A88" s="11" t="s">
        <v>431</v>
      </c>
      <c r="B88" s="2" t="s">
        <v>502</v>
      </c>
      <c r="C88" s="1" t="s">
        <v>503</v>
      </c>
      <c r="D88" s="3" t="s">
        <v>20</v>
      </c>
      <c r="E88" s="3" t="s">
        <v>21</v>
      </c>
      <c r="F88" s="4" t="s">
        <v>22</v>
      </c>
      <c r="G88" s="4" t="s">
        <v>23</v>
      </c>
      <c r="H88" s="4" t="s">
        <v>24</v>
      </c>
      <c r="I88" s="4" t="s">
        <v>25</v>
      </c>
      <c r="J88" s="5" t="s">
        <v>25</v>
      </c>
      <c r="K88" s="5" t="s">
        <v>504</v>
      </c>
      <c r="L88" s="5" t="s">
        <v>505</v>
      </c>
      <c r="M88" s="5"/>
      <c r="N88" s="5" t="s">
        <v>506</v>
      </c>
      <c r="O88" s="5" t="s">
        <v>507</v>
      </c>
      <c r="P88" s="4" t="str">
        <f t="shared" si="0"/>
        <v>Outstanding</v>
      </c>
      <c r="Q88" s="13" t="s">
        <v>25</v>
      </c>
    </row>
    <row r="89" spans="1:17" ht="60" customHeight="1" x14ac:dyDescent="0.35">
      <c r="A89" s="11" t="s">
        <v>431</v>
      </c>
      <c r="B89" s="2" t="s">
        <v>508</v>
      </c>
      <c r="C89" s="1" t="s">
        <v>509</v>
      </c>
      <c r="D89" s="3" t="s">
        <v>20</v>
      </c>
      <c r="E89" s="3" t="s">
        <v>21</v>
      </c>
      <c r="F89" s="4" t="s">
        <v>22</v>
      </c>
      <c r="G89" s="4" t="s">
        <v>23</v>
      </c>
      <c r="H89" s="4" t="s">
        <v>24</v>
      </c>
      <c r="I89" s="4" t="s">
        <v>25</v>
      </c>
      <c r="J89" s="5" t="s">
        <v>25</v>
      </c>
      <c r="K89" s="5" t="s">
        <v>510</v>
      </c>
      <c r="L89" s="5" t="s">
        <v>511</v>
      </c>
      <c r="M89" s="5"/>
      <c r="N89" s="5" t="s">
        <v>512</v>
      </c>
      <c r="O89" s="5" t="s">
        <v>513</v>
      </c>
      <c r="P89" s="4" t="str">
        <f t="shared" si="0"/>
        <v>Outstanding</v>
      </c>
      <c r="Q89" s="13" t="s">
        <v>25</v>
      </c>
    </row>
    <row r="90" spans="1:17" ht="60" customHeight="1" x14ac:dyDescent="0.35">
      <c r="A90" s="11" t="s">
        <v>431</v>
      </c>
      <c r="B90" s="2" t="s">
        <v>514</v>
      </c>
      <c r="C90" s="1" t="s">
        <v>515</v>
      </c>
      <c r="D90" s="3" t="s">
        <v>20</v>
      </c>
      <c r="E90" s="3" t="s">
        <v>21</v>
      </c>
      <c r="F90" s="4" t="s">
        <v>22</v>
      </c>
      <c r="G90" s="4" t="s">
        <v>23</v>
      </c>
      <c r="H90" s="4" t="s">
        <v>24</v>
      </c>
      <c r="I90" s="4" t="s">
        <v>25</v>
      </c>
      <c r="J90" s="5" t="s">
        <v>25</v>
      </c>
      <c r="K90" s="5" t="s">
        <v>516</v>
      </c>
      <c r="L90" s="5" t="s">
        <v>517</v>
      </c>
      <c r="M90" s="5"/>
      <c r="N90" s="5" t="s">
        <v>518</v>
      </c>
      <c r="O90" s="5" t="s">
        <v>519</v>
      </c>
      <c r="P90" s="4" t="str">
        <f t="shared" si="0"/>
        <v>Outstanding</v>
      </c>
      <c r="Q90" s="13" t="s">
        <v>25</v>
      </c>
    </row>
    <row r="91" spans="1:17" ht="60" customHeight="1" x14ac:dyDescent="0.35">
      <c r="A91" s="11" t="s">
        <v>431</v>
      </c>
      <c r="B91" s="2" t="s">
        <v>520</v>
      </c>
      <c r="C91" s="1" t="s">
        <v>521</v>
      </c>
      <c r="D91" s="3" t="s">
        <v>20</v>
      </c>
      <c r="E91" s="3" t="s">
        <v>21</v>
      </c>
      <c r="F91" s="4" t="s">
        <v>22</v>
      </c>
      <c r="G91" s="4" t="s">
        <v>23</v>
      </c>
      <c r="H91" s="4" t="s">
        <v>24</v>
      </c>
      <c r="I91" s="4" t="s">
        <v>25</v>
      </c>
      <c r="J91" s="5" t="s">
        <v>25</v>
      </c>
      <c r="K91" s="5" t="s">
        <v>522</v>
      </c>
      <c r="L91" s="5" t="s">
        <v>523</v>
      </c>
      <c r="M91" s="5"/>
      <c r="N91" s="5" t="s">
        <v>524</v>
      </c>
      <c r="O91" s="5" t="s">
        <v>525</v>
      </c>
      <c r="P91" s="4" t="str">
        <f t="shared" si="0"/>
        <v>Outstanding</v>
      </c>
      <c r="Q91" s="13" t="s">
        <v>25</v>
      </c>
    </row>
    <row r="92" spans="1:17" ht="60" customHeight="1" x14ac:dyDescent="0.35">
      <c r="A92" s="11" t="s">
        <v>431</v>
      </c>
      <c r="B92" s="2" t="s">
        <v>526</v>
      </c>
      <c r="C92" s="1" t="s">
        <v>527</v>
      </c>
      <c r="D92" s="3" t="s">
        <v>20</v>
      </c>
      <c r="E92" s="3" t="s">
        <v>21</v>
      </c>
      <c r="F92" s="4" t="s">
        <v>22</v>
      </c>
      <c r="G92" s="4" t="s">
        <v>23</v>
      </c>
      <c r="H92" s="4" t="s">
        <v>24</v>
      </c>
      <c r="I92" s="4" t="s">
        <v>25</v>
      </c>
      <c r="J92" s="5" t="s">
        <v>25</v>
      </c>
      <c r="K92" s="5" t="s">
        <v>528</v>
      </c>
      <c r="L92" s="5" t="s">
        <v>529</v>
      </c>
      <c r="M92" s="5"/>
      <c r="N92" s="5" t="s">
        <v>530</v>
      </c>
      <c r="O92" s="5" t="s">
        <v>531</v>
      </c>
      <c r="P92" s="4" t="str">
        <f t="shared" si="0"/>
        <v>Outstanding</v>
      </c>
      <c r="Q92" s="13" t="s">
        <v>25</v>
      </c>
    </row>
    <row r="93" spans="1:17" ht="60" customHeight="1" x14ac:dyDescent="0.35">
      <c r="A93" s="11" t="s">
        <v>431</v>
      </c>
      <c r="B93" s="2" t="s">
        <v>532</v>
      </c>
      <c r="C93" s="1" t="s">
        <v>533</v>
      </c>
      <c r="D93" s="3" t="s">
        <v>20</v>
      </c>
      <c r="E93" s="3" t="s">
        <v>21</v>
      </c>
      <c r="F93" s="4" t="s">
        <v>22</v>
      </c>
      <c r="G93" s="4" t="s">
        <v>23</v>
      </c>
      <c r="H93" s="4" t="s">
        <v>24</v>
      </c>
      <c r="I93" s="4" t="s">
        <v>25</v>
      </c>
      <c r="J93" s="5" t="s">
        <v>25</v>
      </c>
      <c r="K93" s="5" t="s">
        <v>534</v>
      </c>
      <c r="L93" s="5" t="s">
        <v>535</v>
      </c>
      <c r="M93" s="5"/>
      <c r="N93" s="5" t="s">
        <v>536</v>
      </c>
      <c r="O93" s="5" t="s">
        <v>537</v>
      </c>
      <c r="P93" s="4" t="str">
        <f t="shared" si="0"/>
        <v>Outstanding</v>
      </c>
      <c r="Q93" s="13" t="s">
        <v>25</v>
      </c>
    </row>
    <row r="94" spans="1:17" ht="60" customHeight="1" x14ac:dyDescent="0.35">
      <c r="A94" s="11" t="s">
        <v>431</v>
      </c>
      <c r="B94" s="2" t="s">
        <v>538</v>
      </c>
      <c r="C94" s="1" t="s">
        <v>539</v>
      </c>
      <c r="D94" s="3" t="s">
        <v>20</v>
      </c>
      <c r="E94" s="3" t="s">
        <v>21</v>
      </c>
      <c r="F94" s="4" t="s">
        <v>22</v>
      </c>
      <c r="G94" s="4" t="s">
        <v>23</v>
      </c>
      <c r="H94" s="4" t="s">
        <v>24</v>
      </c>
      <c r="I94" s="4" t="s">
        <v>25</v>
      </c>
      <c r="J94" s="5" t="s">
        <v>25</v>
      </c>
      <c r="K94" s="5" t="s">
        <v>540</v>
      </c>
      <c r="L94" s="5" t="s">
        <v>541</v>
      </c>
      <c r="M94" s="5"/>
      <c r="N94" s="5" t="s">
        <v>542</v>
      </c>
      <c r="O94" s="5" t="s">
        <v>543</v>
      </c>
      <c r="P94" s="4" t="str">
        <f t="shared" si="0"/>
        <v>Outstanding</v>
      </c>
      <c r="Q94" s="13" t="s">
        <v>25</v>
      </c>
    </row>
    <row r="95" spans="1:17" ht="60" customHeight="1" x14ac:dyDescent="0.35">
      <c r="A95" s="11" t="s">
        <v>431</v>
      </c>
      <c r="B95" s="2" t="s">
        <v>544</v>
      </c>
      <c r="C95" s="1" t="s">
        <v>545</v>
      </c>
      <c r="D95" s="3" t="s">
        <v>20</v>
      </c>
      <c r="E95" s="3" t="s">
        <v>21</v>
      </c>
      <c r="F95" s="4" t="s">
        <v>22</v>
      </c>
      <c r="G95" s="4" t="s">
        <v>23</v>
      </c>
      <c r="H95" s="4" t="s">
        <v>24</v>
      </c>
      <c r="I95" s="4" t="s">
        <v>25</v>
      </c>
      <c r="J95" s="5" t="s">
        <v>25</v>
      </c>
      <c r="K95" s="5" t="s">
        <v>546</v>
      </c>
      <c r="L95" s="5" t="s">
        <v>547</v>
      </c>
      <c r="M95" s="5"/>
      <c r="N95" s="5" t="s">
        <v>548</v>
      </c>
      <c r="O95" s="5" t="s">
        <v>549</v>
      </c>
      <c r="P95" s="4" t="str">
        <f t="shared" si="0"/>
        <v>Outstanding</v>
      </c>
      <c r="Q95" s="13" t="s">
        <v>25</v>
      </c>
    </row>
    <row r="96" spans="1:17" ht="60" customHeight="1" x14ac:dyDescent="0.35">
      <c r="A96" s="11" t="s">
        <v>550</v>
      </c>
      <c r="B96" s="2" t="s">
        <v>551</v>
      </c>
      <c r="C96" s="1" t="s">
        <v>552</v>
      </c>
      <c r="D96" s="3" t="s">
        <v>20</v>
      </c>
      <c r="E96" s="3" t="s">
        <v>21</v>
      </c>
      <c r="F96" s="4" t="s">
        <v>22</v>
      </c>
      <c r="G96" s="4" t="s">
        <v>23</v>
      </c>
      <c r="H96" s="4" t="s">
        <v>24</v>
      </c>
      <c r="I96" s="4" t="s">
        <v>25</v>
      </c>
      <c r="J96" s="5" t="s">
        <v>25</v>
      </c>
      <c r="K96" s="5" t="s">
        <v>553</v>
      </c>
      <c r="L96" s="5" t="s">
        <v>554</v>
      </c>
      <c r="M96" s="5"/>
      <c r="N96" s="5" t="s">
        <v>555</v>
      </c>
      <c r="O96" s="5"/>
      <c r="P96" s="4" t="str">
        <f t="shared" si="0"/>
        <v>Outstanding</v>
      </c>
      <c r="Q96" s="13" t="s">
        <v>25</v>
      </c>
    </row>
    <row r="97" spans="1:17" ht="60" customHeight="1" x14ac:dyDescent="0.35">
      <c r="A97" s="11" t="s">
        <v>550</v>
      </c>
      <c r="B97" s="2" t="s">
        <v>556</v>
      </c>
      <c r="C97" s="1" t="s">
        <v>557</v>
      </c>
      <c r="D97" s="3" t="s">
        <v>20</v>
      </c>
      <c r="E97" s="3" t="s">
        <v>21</v>
      </c>
      <c r="F97" s="4" t="s">
        <v>22</v>
      </c>
      <c r="G97" s="4" t="s">
        <v>23</v>
      </c>
      <c r="H97" s="4" t="s">
        <v>24</v>
      </c>
      <c r="I97" s="4" t="s">
        <v>25</v>
      </c>
      <c r="J97" s="5" t="s">
        <v>25</v>
      </c>
      <c r="K97" s="5" t="s">
        <v>558</v>
      </c>
      <c r="L97" s="5" t="s">
        <v>559</v>
      </c>
      <c r="M97" s="5"/>
      <c r="N97" s="5" t="s">
        <v>560</v>
      </c>
      <c r="O97" s="5"/>
      <c r="P97" s="4" t="str">
        <f t="shared" si="0"/>
        <v>Outstanding</v>
      </c>
      <c r="Q97" s="13" t="s">
        <v>25</v>
      </c>
    </row>
    <row r="98" spans="1:17" ht="60" customHeight="1" x14ac:dyDescent="0.35">
      <c r="A98" s="11" t="s">
        <v>550</v>
      </c>
      <c r="B98" s="2" t="s">
        <v>561</v>
      </c>
      <c r="C98" s="1" t="s">
        <v>562</v>
      </c>
      <c r="D98" s="3" t="s">
        <v>20</v>
      </c>
      <c r="E98" s="3" t="s">
        <v>21</v>
      </c>
      <c r="F98" s="4" t="s">
        <v>22</v>
      </c>
      <c r="G98" s="4" t="s">
        <v>23</v>
      </c>
      <c r="H98" s="4" t="s">
        <v>24</v>
      </c>
      <c r="I98" s="4" t="s">
        <v>25</v>
      </c>
      <c r="J98" s="5" t="s">
        <v>25</v>
      </c>
      <c r="K98" s="5" t="s">
        <v>563</v>
      </c>
      <c r="L98" s="5" t="s">
        <v>564</v>
      </c>
      <c r="M98" s="5"/>
      <c r="N98" s="5" t="s">
        <v>565</v>
      </c>
      <c r="O98" s="5"/>
      <c r="P98" s="4" t="str">
        <f t="shared" si="0"/>
        <v>Outstanding</v>
      </c>
      <c r="Q98" s="13" t="s">
        <v>25</v>
      </c>
    </row>
    <row r="99" spans="1:17" ht="60" customHeight="1" x14ac:dyDescent="0.35">
      <c r="A99" s="11" t="s">
        <v>566</v>
      </c>
      <c r="B99" s="2" t="s">
        <v>567</v>
      </c>
      <c r="C99" s="1" t="s">
        <v>568</v>
      </c>
      <c r="D99" s="3" t="s">
        <v>20</v>
      </c>
      <c r="E99" s="3" t="s">
        <v>21</v>
      </c>
      <c r="F99" s="4" t="s">
        <v>22</v>
      </c>
      <c r="G99" s="4" t="s">
        <v>23</v>
      </c>
      <c r="H99" s="4" t="s">
        <v>24</v>
      </c>
      <c r="I99" s="4" t="s">
        <v>25</v>
      </c>
      <c r="J99" s="5" t="s">
        <v>25</v>
      </c>
      <c r="K99" s="5" t="s">
        <v>569</v>
      </c>
      <c r="L99" s="5" t="s">
        <v>570</v>
      </c>
      <c r="M99" s="5"/>
      <c r="N99" s="5" t="s">
        <v>571</v>
      </c>
      <c r="O99" s="5"/>
      <c r="P99" s="4" t="str">
        <f t="shared" si="0"/>
        <v>Outstanding</v>
      </c>
      <c r="Q99" s="13" t="s">
        <v>25</v>
      </c>
    </row>
    <row r="100" spans="1:17" ht="60" customHeight="1" x14ac:dyDescent="0.35">
      <c r="A100" s="11" t="s">
        <v>566</v>
      </c>
      <c r="B100" s="2" t="s">
        <v>572</v>
      </c>
      <c r="C100" s="1" t="s">
        <v>573</v>
      </c>
      <c r="D100" s="3" t="s">
        <v>20</v>
      </c>
      <c r="E100" s="3" t="s">
        <v>21</v>
      </c>
      <c r="F100" s="4" t="s">
        <v>22</v>
      </c>
      <c r="G100" s="4" t="s">
        <v>23</v>
      </c>
      <c r="H100" s="4" t="s">
        <v>24</v>
      </c>
      <c r="I100" s="4" t="s">
        <v>25</v>
      </c>
      <c r="J100" s="5" t="s">
        <v>25</v>
      </c>
      <c r="K100" s="5" t="s">
        <v>574</v>
      </c>
      <c r="L100" s="5" t="s">
        <v>575</v>
      </c>
      <c r="M100" s="5"/>
      <c r="N100" s="5" t="s">
        <v>576</v>
      </c>
      <c r="O100" s="5"/>
      <c r="P100" s="4" t="str">
        <f t="shared" si="0"/>
        <v>Outstanding</v>
      </c>
      <c r="Q100" s="13" t="s">
        <v>25</v>
      </c>
    </row>
    <row r="101" spans="1:17" ht="60" customHeight="1" x14ac:dyDescent="0.35">
      <c r="A101" s="11" t="s">
        <v>566</v>
      </c>
      <c r="B101" s="2" t="s">
        <v>577</v>
      </c>
      <c r="C101" s="1" t="s">
        <v>578</v>
      </c>
      <c r="D101" s="3" t="s">
        <v>20</v>
      </c>
      <c r="E101" s="3" t="s">
        <v>21</v>
      </c>
      <c r="F101" s="4" t="s">
        <v>22</v>
      </c>
      <c r="G101" s="4" t="s">
        <v>23</v>
      </c>
      <c r="H101" s="4" t="s">
        <v>24</v>
      </c>
      <c r="I101" s="4" t="s">
        <v>25</v>
      </c>
      <c r="J101" s="5" t="s">
        <v>25</v>
      </c>
      <c r="K101" s="5" t="s">
        <v>579</v>
      </c>
      <c r="L101" s="5" t="s">
        <v>580</v>
      </c>
      <c r="M101" s="5"/>
      <c r="N101" s="5" t="s">
        <v>581</v>
      </c>
      <c r="O101" s="5" t="s">
        <v>582</v>
      </c>
      <c r="P101" s="4" t="str">
        <f t="shared" si="0"/>
        <v>Outstanding</v>
      </c>
      <c r="Q101" s="13" t="s">
        <v>25</v>
      </c>
    </row>
    <row r="102" spans="1:17" ht="60" customHeight="1" x14ac:dyDescent="0.35">
      <c r="A102" s="11" t="s">
        <v>566</v>
      </c>
      <c r="B102" s="2" t="s">
        <v>583</v>
      </c>
      <c r="C102" s="1" t="s">
        <v>584</v>
      </c>
      <c r="D102" s="3" t="s">
        <v>20</v>
      </c>
      <c r="E102" s="3" t="s">
        <v>21</v>
      </c>
      <c r="F102" s="4" t="s">
        <v>22</v>
      </c>
      <c r="G102" s="4" t="s">
        <v>23</v>
      </c>
      <c r="H102" s="4" t="s">
        <v>24</v>
      </c>
      <c r="I102" s="4" t="s">
        <v>25</v>
      </c>
      <c r="J102" s="5" t="s">
        <v>25</v>
      </c>
      <c r="K102" s="5" t="s">
        <v>585</v>
      </c>
      <c r="L102" s="5" t="s">
        <v>586</v>
      </c>
      <c r="M102" s="5"/>
      <c r="N102" s="5" t="s">
        <v>587</v>
      </c>
      <c r="O102" s="5"/>
      <c r="P102" s="4" t="str">
        <f t="shared" si="0"/>
        <v>Outstanding</v>
      </c>
      <c r="Q102" s="13" t="s">
        <v>25</v>
      </c>
    </row>
    <row r="103" spans="1:17" ht="60" customHeight="1" x14ac:dyDescent="0.35">
      <c r="A103" s="11" t="s">
        <v>588</v>
      </c>
      <c r="B103" s="2" t="s">
        <v>589</v>
      </c>
      <c r="C103" s="1" t="s">
        <v>590</v>
      </c>
      <c r="D103" s="3" t="s">
        <v>20</v>
      </c>
      <c r="E103" s="3" t="s">
        <v>21</v>
      </c>
      <c r="F103" s="4" t="s">
        <v>22</v>
      </c>
      <c r="G103" s="4" t="s">
        <v>23</v>
      </c>
      <c r="H103" s="4" t="s">
        <v>24</v>
      </c>
      <c r="I103" s="4" t="s">
        <v>25</v>
      </c>
      <c r="J103" s="5" t="s">
        <v>25</v>
      </c>
      <c r="K103" s="5" t="s">
        <v>591</v>
      </c>
      <c r="L103" s="5" t="s">
        <v>592</v>
      </c>
      <c r="M103" s="5"/>
      <c r="N103" s="5" t="s">
        <v>593</v>
      </c>
      <c r="O103" s="5"/>
      <c r="P103" s="4" t="str">
        <f t="shared" si="0"/>
        <v>Outstanding</v>
      </c>
      <c r="Q103" s="13" t="s">
        <v>25</v>
      </c>
    </row>
    <row r="104" spans="1:17" ht="60" customHeight="1" x14ac:dyDescent="0.35">
      <c r="A104" s="11" t="s">
        <v>588</v>
      </c>
      <c r="B104" s="2" t="s">
        <v>594</v>
      </c>
      <c r="C104" s="1" t="s">
        <v>595</v>
      </c>
      <c r="D104" s="3" t="s">
        <v>20</v>
      </c>
      <c r="E104" s="3" t="s">
        <v>21</v>
      </c>
      <c r="F104" s="4" t="s">
        <v>22</v>
      </c>
      <c r="G104" s="4" t="s">
        <v>23</v>
      </c>
      <c r="H104" s="4" t="s">
        <v>24</v>
      </c>
      <c r="I104" s="4" t="s">
        <v>25</v>
      </c>
      <c r="J104" s="5" t="s">
        <v>25</v>
      </c>
      <c r="K104" s="5" t="s">
        <v>596</v>
      </c>
      <c r="L104" s="5" t="s">
        <v>597</v>
      </c>
      <c r="M104" s="5"/>
      <c r="N104" s="5" t="s">
        <v>598</v>
      </c>
      <c r="O104" s="5" t="s">
        <v>599</v>
      </c>
      <c r="P104" s="4" t="str">
        <f t="shared" si="0"/>
        <v>Outstanding</v>
      </c>
      <c r="Q104" s="13" t="s">
        <v>25</v>
      </c>
    </row>
    <row r="105" spans="1:17" ht="60" customHeight="1" x14ac:dyDescent="0.35">
      <c r="A105" s="11" t="s">
        <v>588</v>
      </c>
      <c r="B105" s="2" t="s">
        <v>600</v>
      </c>
      <c r="C105" s="1" t="s">
        <v>601</v>
      </c>
      <c r="D105" s="3" t="s">
        <v>20</v>
      </c>
      <c r="E105" s="3" t="s">
        <v>21</v>
      </c>
      <c r="F105" s="4" t="s">
        <v>22</v>
      </c>
      <c r="G105" s="4" t="s">
        <v>23</v>
      </c>
      <c r="H105" s="4" t="s">
        <v>24</v>
      </c>
      <c r="I105" s="4" t="s">
        <v>25</v>
      </c>
      <c r="J105" s="5" t="s">
        <v>25</v>
      </c>
      <c r="K105" s="5" t="s">
        <v>602</v>
      </c>
      <c r="L105" s="5" t="s">
        <v>603</v>
      </c>
      <c r="M105" s="5"/>
      <c r="N105" s="5" t="s">
        <v>604</v>
      </c>
      <c r="O105" s="5"/>
      <c r="P105" s="4" t="str">
        <f t="shared" si="0"/>
        <v>Outstanding</v>
      </c>
      <c r="Q105" s="13" t="s">
        <v>25</v>
      </c>
    </row>
    <row r="106" spans="1:17" ht="60" customHeight="1" x14ac:dyDescent="0.35">
      <c r="A106" s="11" t="s">
        <v>588</v>
      </c>
      <c r="B106" s="2" t="s">
        <v>605</v>
      </c>
      <c r="C106" s="1" t="s">
        <v>606</v>
      </c>
      <c r="D106" s="3" t="s">
        <v>20</v>
      </c>
      <c r="E106" s="3" t="s">
        <v>21</v>
      </c>
      <c r="F106" s="4" t="s">
        <v>22</v>
      </c>
      <c r="G106" s="4" t="s">
        <v>23</v>
      </c>
      <c r="H106" s="4" t="s">
        <v>24</v>
      </c>
      <c r="I106" s="4" t="s">
        <v>25</v>
      </c>
      <c r="J106" s="5" t="s">
        <v>25</v>
      </c>
      <c r="K106" s="5" t="s">
        <v>607</v>
      </c>
      <c r="L106" s="5" t="s">
        <v>608</v>
      </c>
      <c r="M106" s="5"/>
      <c r="N106" s="5" t="s">
        <v>609</v>
      </c>
      <c r="O106" s="5" t="s">
        <v>610</v>
      </c>
      <c r="P106" s="4" t="str">
        <f t="shared" si="0"/>
        <v>Outstanding</v>
      </c>
      <c r="Q106" s="13" t="s">
        <v>25</v>
      </c>
    </row>
    <row r="107" spans="1:17" ht="60" customHeight="1" x14ac:dyDescent="0.35">
      <c r="A107" s="11" t="s">
        <v>588</v>
      </c>
      <c r="B107" s="2" t="s">
        <v>611</v>
      </c>
      <c r="C107" s="1" t="s">
        <v>612</v>
      </c>
      <c r="D107" s="3" t="s">
        <v>20</v>
      </c>
      <c r="E107" s="3" t="s">
        <v>21</v>
      </c>
      <c r="F107" s="4" t="s">
        <v>22</v>
      </c>
      <c r="G107" s="4" t="s">
        <v>23</v>
      </c>
      <c r="H107" s="4" t="s">
        <v>24</v>
      </c>
      <c r="I107" s="4" t="s">
        <v>25</v>
      </c>
      <c r="J107" s="5" t="s">
        <v>25</v>
      </c>
      <c r="K107" s="5" t="s">
        <v>613</v>
      </c>
      <c r="L107" s="5" t="s">
        <v>614</v>
      </c>
      <c r="M107" s="5"/>
      <c r="N107" s="5" t="s">
        <v>615</v>
      </c>
      <c r="O107" s="5"/>
      <c r="P107" s="4" t="str">
        <f t="shared" si="0"/>
        <v>Outstanding</v>
      </c>
      <c r="Q107" s="13" t="s">
        <v>25</v>
      </c>
    </row>
    <row r="108" spans="1:17" ht="60" customHeight="1" x14ac:dyDescent="0.35">
      <c r="A108" s="11" t="s">
        <v>616</v>
      </c>
      <c r="B108" s="2" t="s">
        <v>617</v>
      </c>
      <c r="C108" s="1" t="s">
        <v>618</v>
      </c>
      <c r="D108" s="3" t="s">
        <v>20</v>
      </c>
      <c r="E108" s="3" t="s">
        <v>21</v>
      </c>
      <c r="F108" s="4" t="s">
        <v>22</v>
      </c>
      <c r="G108" s="4" t="s">
        <v>23</v>
      </c>
      <c r="H108" s="4" t="s">
        <v>24</v>
      </c>
      <c r="I108" s="4" t="s">
        <v>25</v>
      </c>
      <c r="J108" s="5" t="s">
        <v>25</v>
      </c>
      <c r="K108" s="5" t="s">
        <v>619</v>
      </c>
      <c r="L108" s="5" t="s">
        <v>620</v>
      </c>
      <c r="M108" s="5"/>
      <c r="N108" s="5" t="s">
        <v>621</v>
      </c>
      <c r="O108" s="5"/>
      <c r="P108" s="4" t="str">
        <f t="shared" si="0"/>
        <v>Outstanding</v>
      </c>
      <c r="Q108" s="13" t="s">
        <v>25</v>
      </c>
    </row>
    <row r="109" spans="1:17" ht="60" customHeight="1" x14ac:dyDescent="0.35">
      <c r="A109" s="11" t="s">
        <v>616</v>
      </c>
      <c r="B109" s="2" t="s">
        <v>622</v>
      </c>
      <c r="C109" s="1" t="s">
        <v>623</v>
      </c>
      <c r="D109" s="3" t="s">
        <v>20</v>
      </c>
      <c r="E109" s="3" t="s">
        <v>21</v>
      </c>
      <c r="F109" s="4" t="s">
        <v>22</v>
      </c>
      <c r="G109" s="4" t="s">
        <v>23</v>
      </c>
      <c r="H109" s="4" t="s">
        <v>24</v>
      </c>
      <c r="I109" s="4" t="s">
        <v>25</v>
      </c>
      <c r="J109" s="5" t="s">
        <v>25</v>
      </c>
      <c r="K109" s="5" t="s">
        <v>624</v>
      </c>
      <c r="L109" s="5" t="s">
        <v>625</v>
      </c>
      <c r="M109" s="5"/>
      <c r="N109" s="5" t="s">
        <v>626</v>
      </c>
      <c r="O109" s="5"/>
      <c r="P109" s="4" t="str">
        <f t="shared" si="0"/>
        <v>Outstanding</v>
      </c>
      <c r="Q109" s="13" t="s">
        <v>25</v>
      </c>
    </row>
    <row r="110" spans="1:17" ht="60" customHeight="1" x14ac:dyDescent="0.35">
      <c r="A110" s="11" t="s">
        <v>616</v>
      </c>
      <c r="B110" s="2" t="s">
        <v>627</v>
      </c>
      <c r="C110" s="1" t="s">
        <v>628</v>
      </c>
      <c r="D110" s="3" t="s">
        <v>20</v>
      </c>
      <c r="E110" s="3" t="s">
        <v>21</v>
      </c>
      <c r="F110" s="4" t="s">
        <v>22</v>
      </c>
      <c r="G110" s="4" t="s">
        <v>23</v>
      </c>
      <c r="H110" s="4" t="s">
        <v>24</v>
      </c>
      <c r="I110" s="4" t="s">
        <v>25</v>
      </c>
      <c r="J110" s="5" t="s">
        <v>25</v>
      </c>
      <c r="K110" s="5" t="s">
        <v>629</v>
      </c>
      <c r="L110" s="5" t="s">
        <v>630</v>
      </c>
      <c r="M110" s="5"/>
      <c r="N110" s="5" t="s">
        <v>631</v>
      </c>
      <c r="O110" s="5" t="s">
        <v>632</v>
      </c>
      <c r="P110" s="4" t="str">
        <f t="shared" si="0"/>
        <v>Outstanding</v>
      </c>
      <c r="Q110" s="13" t="s">
        <v>25</v>
      </c>
    </row>
    <row r="111" spans="1:17" ht="60" customHeight="1" x14ac:dyDescent="0.35">
      <c r="A111" s="11" t="s">
        <v>633</v>
      </c>
      <c r="B111" s="2" t="s">
        <v>634</v>
      </c>
      <c r="C111" s="1" t="s">
        <v>635</v>
      </c>
      <c r="D111" s="3" t="s">
        <v>20</v>
      </c>
      <c r="E111" s="3" t="s">
        <v>21</v>
      </c>
      <c r="F111" s="4" t="s">
        <v>22</v>
      </c>
      <c r="G111" s="4" t="s">
        <v>23</v>
      </c>
      <c r="H111" s="4" t="s">
        <v>24</v>
      </c>
      <c r="I111" s="4" t="s">
        <v>25</v>
      </c>
      <c r="J111" s="5" t="s">
        <v>25</v>
      </c>
      <c r="K111" s="5" t="s">
        <v>636</v>
      </c>
      <c r="L111" s="5" t="s">
        <v>637</v>
      </c>
      <c r="M111" s="5"/>
      <c r="N111" s="5" t="s">
        <v>638</v>
      </c>
      <c r="O111" s="5"/>
      <c r="P111" s="4" t="str">
        <f t="shared" si="0"/>
        <v>Outstanding</v>
      </c>
      <c r="Q111" s="13" t="s">
        <v>25</v>
      </c>
    </row>
    <row r="112" spans="1:17" ht="60" customHeight="1" x14ac:dyDescent="0.35">
      <c r="A112" s="11" t="s">
        <v>633</v>
      </c>
      <c r="B112" s="2" t="s">
        <v>639</v>
      </c>
      <c r="C112" s="1" t="s">
        <v>640</v>
      </c>
      <c r="D112" s="3" t="s">
        <v>51</v>
      </c>
      <c r="E112" s="3" t="s">
        <v>21</v>
      </c>
      <c r="F112" s="4" t="s">
        <v>22</v>
      </c>
      <c r="G112" s="4" t="s">
        <v>23</v>
      </c>
      <c r="H112" s="4" t="s">
        <v>24</v>
      </c>
      <c r="I112" s="4" t="s">
        <v>25</v>
      </c>
      <c r="J112" s="5" t="s">
        <v>25</v>
      </c>
      <c r="K112" s="5" t="s">
        <v>641</v>
      </c>
      <c r="L112" s="5" t="s">
        <v>642</v>
      </c>
      <c r="M112" s="5"/>
      <c r="N112" s="5" t="s">
        <v>643</v>
      </c>
      <c r="O112" s="5"/>
      <c r="P112" s="4" t="str">
        <f t="shared" si="0"/>
        <v>Outstanding</v>
      </c>
      <c r="Q112" s="13" t="s">
        <v>25</v>
      </c>
    </row>
    <row r="113" spans="1:17" ht="60" customHeight="1" x14ac:dyDescent="0.35">
      <c r="A113" s="11" t="s">
        <v>633</v>
      </c>
      <c r="B113" s="2" t="s">
        <v>644</v>
      </c>
      <c r="C113" s="1" t="s">
        <v>645</v>
      </c>
      <c r="D113" s="3" t="s">
        <v>20</v>
      </c>
      <c r="E113" s="3" t="s">
        <v>21</v>
      </c>
      <c r="F113" s="4" t="s">
        <v>22</v>
      </c>
      <c r="G113" s="4" t="s">
        <v>23</v>
      </c>
      <c r="H113" s="4" t="s">
        <v>24</v>
      </c>
      <c r="I113" s="4" t="s">
        <v>25</v>
      </c>
      <c r="J113" s="5" t="s">
        <v>25</v>
      </c>
      <c r="K113" s="5" t="s">
        <v>646</v>
      </c>
      <c r="L113" s="5" t="s">
        <v>647</v>
      </c>
      <c r="M113" s="5"/>
      <c r="N113" s="5" t="s">
        <v>648</v>
      </c>
      <c r="O113" s="5" t="s">
        <v>649</v>
      </c>
      <c r="P113" s="4" t="str">
        <f t="shared" si="0"/>
        <v>Outstanding</v>
      </c>
      <c r="Q113" s="13" t="s">
        <v>25</v>
      </c>
    </row>
    <row r="114" spans="1:17" ht="60" customHeight="1" x14ac:dyDescent="0.35">
      <c r="A114" s="11" t="s">
        <v>633</v>
      </c>
      <c r="B114" s="2" t="s">
        <v>650</v>
      </c>
      <c r="C114" s="1" t="s">
        <v>651</v>
      </c>
      <c r="D114" s="3" t="s">
        <v>20</v>
      </c>
      <c r="E114" s="3" t="s">
        <v>21</v>
      </c>
      <c r="F114" s="4" t="s">
        <v>22</v>
      </c>
      <c r="G114" s="4" t="s">
        <v>23</v>
      </c>
      <c r="H114" s="4" t="s">
        <v>24</v>
      </c>
      <c r="I114" s="4" t="s">
        <v>25</v>
      </c>
      <c r="J114" s="5" t="s">
        <v>25</v>
      </c>
      <c r="K114" s="5" t="s">
        <v>652</v>
      </c>
      <c r="L114" s="5" t="s">
        <v>653</v>
      </c>
      <c r="M114" s="5"/>
      <c r="N114" s="5" t="s">
        <v>654</v>
      </c>
      <c r="O114" s="5"/>
      <c r="P114" s="4" t="str">
        <f t="shared" si="0"/>
        <v>Outstanding</v>
      </c>
      <c r="Q114" s="13" t="s">
        <v>25</v>
      </c>
    </row>
    <row r="115" spans="1:17" ht="60" customHeight="1" x14ac:dyDescent="0.35">
      <c r="A115" s="11" t="s">
        <v>633</v>
      </c>
      <c r="B115" s="2" t="s">
        <v>655</v>
      </c>
      <c r="C115" s="1" t="s">
        <v>656</v>
      </c>
      <c r="D115" s="3" t="s">
        <v>20</v>
      </c>
      <c r="E115" s="3" t="s">
        <v>21</v>
      </c>
      <c r="F115" s="4" t="s">
        <v>22</v>
      </c>
      <c r="G115" s="4" t="s">
        <v>23</v>
      </c>
      <c r="H115" s="4" t="s">
        <v>24</v>
      </c>
      <c r="I115" s="4" t="s">
        <v>25</v>
      </c>
      <c r="J115" s="5" t="s">
        <v>25</v>
      </c>
      <c r="K115" s="5" t="s">
        <v>657</v>
      </c>
      <c r="L115" s="5" t="s">
        <v>658</v>
      </c>
      <c r="M115" s="5"/>
      <c r="N115" s="5" t="s">
        <v>659</v>
      </c>
      <c r="O115" s="5"/>
      <c r="P115" s="4" t="str">
        <f t="shared" si="0"/>
        <v>Outstanding</v>
      </c>
      <c r="Q115" s="13" t="s">
        <v>25</v>
      </c>
    </row>
    <row r="116" spans="1:17" ht="60" customHeight="1" x14ac:dyDescent="0.35">
      <c r="A116" s="11" t="s">
        <v>633</v>
      </c>
      <c r="B116" s="2" t="s">
        <v>660</v>
      </c>
      <c r="C116" s="1" t="s">
        <v>661</v>
      </c>
      <c r="D116" s="3" t="s">
        <v>20</v>
      </c>
      <c r="E116" s="3" t="s">
        <v>21</v>
      </c>
      <c r="F116" s="4" t="s">
        <v>22</v>
      </c>
      <c r="G116" s="4" t="s">
        <v>23</v>
      </c>
      <c r="H116" s="4" t="s">
        <v>24</v>
      </c>
      <c r="I116" s="4" t="s">
        <v>25</v>
      </c>
      <c r="J116" s="5" t="s">
        <v>25</v>
      </c>
      <c r="K116" s="5" t="s">
        <v>662</v>
      </c>
      <c r="L116" s="5" t="s">
        <v>663</v>
      </c>
      <c r="M116" s="5"/>
      <c r="N116" s="5" t="s">
        <v>664</v>
      </c>
      <c r="O116" s="5"/>
      <c r="P116" s="4" t="str">
        <f t="shared" si="0"/>
        <v>Outstanding</v>
      </c>
      <c r="Q116" s="13" t="s">
        <v>25</v>
      </c>
    </row>
    <row r="117" spans="1:17" ht="60" customHeight="1" x14ac:dyDescent="0.35">
      <c r="A117" s="11" t="s">
        <v>665</v>
      </c>
      <c r="B117" s="2" t="s">
        <v>666</v>
      </c>
      <c r="C117" s="1" t="s">
        <v>667</v>
      </c>
      <c r="D117" s="3" t="s">
        <v>20</v>
      </c>
      <c r="E117" s="3" t="s">
        <v>21</v>
      </c>
      <c r="F117" s="4" t="s">
        <v>22</v>
      </c>
      <c r="G117" s="4" t="s">
        <v>23</v>
      </c>
      <c r="H117" s="4" t="s">
        <v>24</v>
      </c>
      <c r="I117" s="4" t="s">
        <v>25</v>
      </c>
      <c r="J117" s="5" t="s">
        <v>25</v>
      </c>
      <c r="K117" s="5" t="s">
        <v>668</v>
      </c>
      <c r="L117" s="5" t="s">
        <v>669</v>
      </c>
      <c r="M117" s="5"/>
      <c r="N117" s="5" t="s">
        <v>670</v>
      </c>
      <c r="O117" s="5"/>
      <c r="P117" s="4" t="str">
        <f t="shared" si="0"/>
        <v>Outstanding</v>
      </c>
      <c r="Q117" s="13" t="s">
        <v>25</v>
      </c>
    </row>
    <row r="118" spans="1:17" ht="60" customHeight="1" x14ac:dyDescent="0.35">
      <c r="A118" s="11" t="s">
        <v>665</v>
      </c>
      <c r="B118" s="2" t="s">
        <v>671</v>
      </c>
      <c r="C118" s="1" t="s">
        <v>672</v>
      </c>
      <c r="D118" s="3" t="s">
        <v>20</v>
      </c>
      <c r="E118" s="3" t="s">
        <v>21</v>
      </c>
      <c r="F118" s="4" t="s">
        <v>22</v>
      </c>
      <c r="G118" s="4" t="s">
        <v>23</v>
      </c>
      <c r="H118" s="4" t="s">
        <v>24</v>
      </c>
      <c r="I118" s="4" t="s">
        <v>25</v>
      </c>
      <c r="J118" s="5" t="s">
        <v>25</v>
      </c>
      <c r="K118" s="5" t="s">
        <v>673</v>
      </c>
      <c r="L118" s="5" t="s">
        <v>674</v>
      </c>
      <c r="M118" s="5"/>
      <c r="N118" s="5" t="s">
        <v>675</v>
      </c>
      <c r="O118" s="5"/>
      <c r="P118" s="4" t="str">
        <f t="shared" si="0"/>
        <v>Outstanding</v>
      </c>
      <c r="Q118" s="13" t="s">
        <v>25</v>
      </c>
    </row>
    <row r="119" spans="1:17" ht="60" customHeight="1" x14ac:dyDescent="0.35">
      <c r="A119" s="11" t="s">
        <v>665</v>
      </c>
      <c r="B119" s="2" t="s">
        <v>676</v>
      </c>
      <c r="C119" s="1" t="s">
        <v>677</v>
      </c>
      <c r="D119" s="3" t="s">
        <v>20</v>
      </c>
      <c r="E119" s="3" t="s">
        <v>21</v>
      </c>
      <c r="F119" s="4" t="s">
        <v>22</v>
      </c>
      <c r="G119" s="4" t="s">
        <v>23</v>
      </c>
      <c r="H119" s="4" t="s">
        <v>24</v>
      </c>
      <c r="I119" s="4" t="s">
        <v>25</v>
      </c>
      <c r="J119" s="5" t="s">
        <v>25</v>
      </c>
      <c r="K119" s="5" t="s">
        <v>678</v>
      </c>
      <c r="L119" s="5" t="s">
        <v>679</v>
      </c>
      <c r="M119" s="5"/>
      <c r="N119" s="5" t="s">
        <v>680</v>
      </c>
      <c r="O119" s="5"/>
      <c r="P119" s="4" t="str">
        <f t="shared" si="0"/>
        <v>Outstanding</v>
      </c>
      <c r="Q119" s="13" t="s">
        <v>25</v>
      </c>
    </row>
    <row r="120" spans="1:17" ht="60" customHeight="1" x14ac:dyDescent="0.35">
      <c r="A120" s="11" t="s">
        <v>681</v>
      </c>
      <c r="B120" s="2" t="s">
        <v>682</v>
      </c>
      <c r="C120" s="1" t="s">
        <v>683</v>
      </c>
      <c r="D120" s="3" t="s">
        <v>20</v>
      </c>
      <c r="E120" s="3" t="s">
        <v>21</v>
      </c>
      <c r="F120" s="4" t="s">
        <v>22</v>
      </c>
      <c r="G120" s="4" t="s">
        <v>23</v>
      </c>
      <c r="H120" s="4" t="s">
        <v>24</v>
      </c>
      <c r="I120" s="4" t="s">
        <v>25</v>
      </c>
      <c r="J120" s="5" t="s">
        <v>25</v>
      </c>
      <c r="K120" s="5" t="s">
        <v>684</v>
      </c>
      <c r="L120" s="5" t="s">
        <v>685</v>
      </c>
      <c r="M120" s="5"/>
      <c r="N120" s="5" t="s">
        <v>686</v>
      </c>
      <c r="O120" s="5"/>
      <c r="P120" s="4" t="str">
        <f t="shared" si="0"/>
        <v>Outstanding</v>
      </c>
      <c r="Q120" s="13" t="s">
        <v>25</v>
      </c>
    </row>
    <row r="121" spans="1:17" ht="60" customHeight="1" x14ac:dyDescent="0.35">
      <c r="A121" s="11" t="s">
        <v>687</v>
      </c>
      <c r="B121" s="2" t="s">
        <v>688</v>
      </c>
      <c r="C121" s="1" t="s">
        <v>689</v>
      </c>
      <c r="D121" s="3" t="s">
        <v>51</v>
      </c>
      <c r="E121" s="3" t="s">
        <v>21</v>
      </c>
      <c r="F121" s="4" t="s">
        <v>22</v>
      </c>
      <c r="G121" s="4" t="s">
        <v>23</v>
      </c>
      <c r="H121" s="4" t="s">
        <v>24</v>
      </c>
      <c r="I121" s="4" t="s">
        <v>25</v>
      </c>
      <c r="J121" s="5" t="s">
        <v>25</v>
      </c>
      <c r="K121" s="5" t="s">
        <v>690</v>
      </c>
      <c r="L121" s="5" t="s">
        <v>691</v>
      </c>
      <c r="M121" s="5"/>
      <c r="N121" s="5" t="s">
        <v>692</v>
      </c>
      <c r="O121" s="5"/>
      <c r="P121" s="4" t="str">
        <f t="shared" si="0"/>
        <v>Outstanding</v>
      </c>
      <c r="Q121" s="13" t="s">
        <v>25</v>
      </c>
    </row>
    <row r="122" spans="1:17" ht="60" customHeight="1" x14ac:dyDescent="0.35">
      <c r="A122" s="11" t="s">
        <v>693</v>
      </c>
      <c r="B122" s="2" t="s">
        <v>694</v>
      </c>
      <c r="C122" s="1" t="s">
        <v>695</v>
      </c>
      <c r="D122" s="3" t="s">
        <v>20</v>
      </c>
      <c r="E122" s="3" t="s">
        <v>21</v>
      </c>
      <c r="F122" s="4" t="s">
        <v>22</v>
      </c>
      <c r="G122" s="4" t="s">
        <v>23</v>
      </c>
      <c r="H122" s="4" t="s">
        <v>24</v>
      </c>
      <c r="I122" s="4" t="s">
        <v>25</v>
      </c>
      <c r="J122" s="5" t="s">
        <v>25</v>
      </c>
      <c r="K122" s="5" t="s">
        <v>696</v>
      </c>
      <c r="L122" s="5" t="s">
        <v>697</v>
      </c>
      <c r="M122" s="5"/>
      <c r="N122" s="5" t="s">
        <v>698</v>
      </c>
      <c r="O122" s="5" t="s">
        <v>699</v>
      </c>
      <c r="P122" s="4" t="str">
        <f t="shared" si="0"/>
        <v>Outstanding</v>
      </c>
      <c r="Q122" s="13" t="s">
        <v>25</v>
      </c>
    </row>
    <row r="123" spans="1:17" ht="60" customHeight="1" x14ac:dyDescent="0.35">
      <c r="A123" s="11" t="s">
        <v>693</v>
      </c>
      <c r="B123" s="2" t="s">
        <v>700</v>
      </c>
      <c r="C123" s="1" t="s">
        <v>701</v>
      </c>
      <c r="D123" s="3" t="s">
        <v>20</v>
      </c>
      <c r="E123" s="3" t="s">
        <v>21</v>
      </c>
      <c r="F123" s="4" t="s">
        <v>22</v>
      </c>
      <c r="G123" s="4" t="s">
        <v>23</v>
      </c>
      <c r="H123" s="4" t="s">
        <v>24</v>
      </c>
      <c r="I123" s="4" t="s">
        <v>25</v>
      </c>
      <c r="J123" s="5" t="s">
        <v>25</v>
      </c>
      <c r="K123" s="5" t="s">
        <v>702</v>
      </c>
      <c r="L123" s="5" t="s">
        <v>703</v>
      </c>
      <c r="M123" s="5"/>
      <c r="N123" s="5" t="s">
        <v>704</v>
      </c>
      <c r="O123" s="5" t="s">
        <v>705</v>
      </c>
      <c r="P123" s="4" t="str">
        <f t="shared" si="0"/>
        <v>Outstanding</v>
      </c>
      <c r="Q123" s="13" t="s">
        <v>25</v>
      </c>
    </row>
    <row r="124" spans="1:17" ht="60" customHeight="1" x14ac:dyDescent="0.35">
      <c r="A124" s="11" t="s">
        <v>693</v>
      </c>
      <c r="B124" s="2" t="s">
        <v>706</v>
      </c>
      <c r="C124" s="1" t="s">
        <v>707</v>
      </c>
      <c r="D124" s="3" t="s">
        <v>20</v>
      </c>
      <c r="E124" s="3" t="s">
        <v>21</v>
      </c>
      <c r="F124" s="4" t="s">
        <v>22</v>
      </c>
      <c r="G124" s="4" t="s">
        <v>23</v>
      </c>
      <c r="H124" s="4" t="s">
        <v>24</v>
      </c>
      <c r="I124" s="4" t="s">
        <v>25</v>
      </c>
      <c r="J124" s="5" t="s">
        <v>25</v>
      </c>
      <c r="K124" s="5" t="s">
        <v>708</v>
      </c>
      <c r="L124" s="5" t="s">
        <v>709</v>
      </c>
      <c r="M124" s="5"/>
      <c r="N124" s="5" t="s">
        <v>710</v>
      </c>
      <c r="O124" s="5" t="s">
        <v>699</v>
      </c>
      <c r="P124" s="4" t="str">
        <f t="shared" si="0"/>
        <v>Outstanding</v>
      </c>
      <c r="Q124" s="13" t="s">
        <v>25</v>
      </c>
    </row>
    <row r="125" spans="1:17" ht="60" customHeight="1" x14ac:dyDescent="0.35">
      <c r="A125" s="11" t="s">
        <v>693</v>
      </c>
      <c r="B125" s="2" t="s">
        <v>711</v>
      </c>
      <c r="C125" s="1" t="s">
        <v>712</v>
      </c>
      <c r="D125" s="3" t="s">
        <v>20</v>
      </c>
      <c r="E125" s="3" t="s">
        <v>21</v>
      </c>
      <c r="F125" s="4" t="s">
        <v>22</v>
      </c>
      <c r="G125" s="4" t="s">
        <v>23</v>
      </c>
      <c r="H125" s="4" t="s">
        <v>24</v>
      </c>
      <c r="I125" s="4" t="s">
        <v>25</v>
      </c>
      <c r="J125" s="5" t="s">
        <v>25</v>
      </c>
      <c r="K125" s="5" t="s">
        <v>713</v>
      </c>
      <c r="L125" s="5" t="s">
        <v>714</v>
      </c>
      <c r="M125" s="5"/>
      <c r="N125" s="5" t="s">
        <v>715</v>
      </c>
      <c r="O125" s="5" t="s">
        <v>699</v>
      </c>
      <c r="P125" s="4" t="str">
        <f t="shared" si="0"/>
        <v>Outstanding</v>
      </c>
      <c r="Q125" s="13" t="s">
        <v>25</v>
      </c>
    </row>
    <row r="126" spans="1:17" ht="60" customHeight="1" x14ac:dyDescent="0.35">
      <c r="A126" s="11" t="s">
        <v>693</v>
      </c>
      <c r="B126" s="2" t="s">
        <v>716</v>
      </c>
      <c r="C126" s="1" t="s">
        <v>717</v>
      </c>
      <c r="D126" s="3" t="s">
        <v>20</v>
      </c>
      <c r="E126" s="3" t="s">
        <v>21</v>
      </c>
      <c r="F126" s="4" t="s">
        <v>22</v>
      </c>
      <c r="G126" s="4" t="s">
        <v>23</v>
      </c>
      <c r="H126" s="4" t="s">
        <v>24</v>
      </c>
      <c r="I126" s="4" t="s">
        <v>25</v>
      </c>
      <c r="J126" s="5" t="s">
        <v>25</v>
      </c>
      <c r="K126" s="5" t="s">
        <v>718</v>
      </c>
      <c r="L126" s="5" t="s">
        <v>719</v>
      </c>
      <c r="M126" s="5"/>
      <c r="N126" s="5" t="s">
        <v>720</v>
      </c>
      <c r="O126" s="5" t="s">
        <v>721</v>
      </c>
      <c r="P126" s="4" t="str">
        <f t="shared" si="0"/>
        <v>Outstanding</v>
      </c>
      <c r="Q126" s="13" t="s">
        <v>25</v>
      </c>
    </row>
    <row r="127" spans="1:17" ht="60" customHeight="1" x14ac:dyDescent="0.35">
      <c r="A127" s="11" t="s">
        <v>693</v>
      </c>
      <c r="B127" s="2" t="s">
        <v>722</v>
      </c>
      <c r="C127" s="1" t="s">
        <v>723</v>
      </c>
      <c r="D127" s="3" t="s">
        <v>20</v>
      </c>
      <c r="E127" s="3" t="s">
        <v>21</v>
      </c>
      <c r="F127" s="4" t="s">
        <v>22</v>
      </c>
      <c r="G127" s="4" t="s">
        <v>23</v>
      </c>
      <c r="H127" s="4" t="s">
        <v>24</v>
      </c>
      <c r="I127" s="4" t="s">
        <v>25</v>
      </c>
      <c r="J127" s="5" t="s">
        <v>25</v>
      </c>
      <c r="K127" s="5" t="s">
        <v>724</v>
      </c>
      <c r="L127" s="5" t="s">
        <v>725</v>
      </c>
      <c r="M127" s="5"/>
      <c r="N127" s="5" t="s">
        <v>726</v>
      </c>
      <c r="O127" s="5" t="s">
        <v>721</v>
      </c>
      <c r="P127" s="4" t="str">
        <f t="shared" si="0"/>
        <v>Outstanding</v>
      </c>
      <c r="Q127" s="13" t="s">
        <v>25</v>
      </c>
    </row>
    <row r="128" spans="1:17" ht="60" customHeight="1" x14ac:dyDescent="0.35">
      <c r="A128" s="11" t="s">
        <v>693</v>
      </c>
      <c r="B128" s="2" t="s">
        <v>727</v>
      </c>
      <c r="C128" s="1" t="s">
        <v>728</v>
      </c>
      <c r="D128" s="3" t="s">
        <v>20</v>
      </c>
      <c r="E128" s="3" t="s">
        <v>21</v>
      </c>
      <c r="F128" s="4" t="s">
        <v>22</v>
      </c>
      <c r="G128" s="4" t="s">
        <v>23</v>
      </c>
      <c r="H128" s="4" t="s">
        <v>24</v>
      </c>
      <c r="I128" s="4" t="s">
        <v>25</v>
      </c>
      <c r="J128" s="5" t="s">
        <v>25</v>
      </c>
      <c r="K128" s="5" t="s">
        <v>729</v>
      </c>
      <c r="L128" s="5" t="s">
        <v>730</v>
      </c>
      <c r="M128" s="5"/>
      <c r="N128" s="5" t="s">
        <v>731</v>
      </c>
      <c r="O128" s="5" t="s">
        <v>732</v>
      </c>
      <c r="P128" s="4" t="str">
        <f t="shared" si="0"/>
        <v>Outstanding</v>
      </c>
      <c r="Q128" s="13" t="s">
        <v>25</v>
      </c>
    </row>
    <row r="129" spans="1:17" ht="60" customHeight="1" x14ac:dyDescent="0.35">
      <c r="A129" s="11" t="s">
        <v>693</v>
      </c>
      <c r="B129" s="2" t="s">
        <v>733</v>
      </c>
      <c r="C129" s="1" t="s">
        <v>734</v>
      </c>
      <c r="D129" s="3" t="s">
        <v>20</v>
      </c>
      <c r="E129" s="3" t="s">
        <v>21</v>
      </c>
      <c r="F129" s="4" t="s">
        <v>22</v>
      </c>
      <c r="G129" s="4" t="s">
        <v>23</v>
      </c>
      <c r="H129" s="4" t="s">
        <v>24</v>
      </c>
      <c r="I129" s="4" t="s">
        <v>25</v>
      </c>
      <c r="J129" s="5" t="s">
        <v>25</v>
      </c>
      <c r="K129" s="5" t="s">
        <v>735</v>
      </c>
      <c r="L129" s="5" t="s">
        <v>736</v>
      </c>
      <c r="M129" s="5"/>
      <c r="N129" s="5" t="s">
        <v>737</v>
      </c>
      <c r="O129" s="5" t="s">
        <v>732</v>
      </c>
      <c r="P129" s="4" t="str">
        <f t="shared" si="0"/>
        <v>Outstanding</v>
      </c>
      <c r="Q129" s="13" t="s">
        <v>25</v>
      </c>
    </row>
    <row r="130" spans="1:17" ht="60" customHeight="1" x14ac:dyDescent="0.35">
      <c r="A130" s="11" t="s">
        <v>693</v>
      </c>
      <c r="B130" s="2" t="s">
        <v>738</v>
      </c>
      <c r="C130" s="1" t="s">
        <v>739</v>
      </c>
      <c r="D130" s="3" t="s">
        <v>20</v>
      </c>
      <c r="E130" s="3" t="s">
        <v>21</v>
      </c>
      <c r="F130" s="4" t="s">
        <v>22</v>
      </c>
      <c r="G130" s="4" t="s">
        <v>23</v>
      </c>
      <c r="H130" s="4" t="s">
        <v>24</v>
      </c>
      <c r="I130" s="4" t="s">
        <v>25</v>
      </c>
      <c r="J130" s="5" t="s">
        <v>25</v>
      </c>
      <c r="K130" s="5" t="s">
        <v>740</v>
      </c>
      <c r="L130" s="5" t="s">
        <v>741</v>
      </c>
      <c r="M130" s="5"/>
      <c r="N130" s="5" t="s">
        <v>742</v>
      </c>
      <c r="O130" s="5" t="s">
        <v>699</v>
      </c>
      <c r="P130" s="4" t="str">
        <f t="shared" si="0"/>
        <v>Outstanding</v>
      </c>
      <c r="Q130" s="13" t="s">
        <v>25</v>
      </c>
    </row>
    <row r="131" spans="1:17" ht="60" customHeight="1" x14ac:dyDescent="0.35">
      <c r="A131" s="11" t="s">
        <v>693</v>
      </c>
      <c r="B131" s="2" t="s">
        <v>743</v>
      </c>
      <c r="C131" s="1" t="s">
        <v>744</v>
      </c>
      <c r="D131" s="3" t="s">
        <v>20</v>
      </c>
      <c r="E131" s="3" t="s">
        <v>21</v>
      </c>
      <c r="F131" s="4" t="s">
        <v>22</v>
      </c>
      <c r="G131" s="4" t="s">
        <v>23</v>
      </c>
      <c r="H131" s="4" t="s">
        <v>24</v>
      </c>
      <c r="I131" s="4" t="s">
        <v>25</v>
      </c>
      <c r="J131" s="5" t="s">
        <v>25</v>
      </c>
      <c r="K131" s="5" t="s">
        <v>745</v>
      </c>
      <c r="L131" s="5" t="s">
        <v>746</v>
      </c>
      <c r="M131" s="5"/>
      <c r="N131" s="5" t="s">
        <v>747</v>
      </c>
      <c r="O131" s="5" t="s">
        <v>748</v>
      </c>
      <c r="P131" s="4" t="str">
        <f t="shared" si="0"/>
        <v>Outstanding</v>
      </c>
      <c r="Q131" s="13" t="s">
        <v>25</v>
      </c>
    </row>
    <row r="132" spans="1:17" ht="60" customHeight="1" x14ac:dyDescent="0.35">
      <c r="A132" s="11" t="s">
        <v>693</v>
      </c>
      <c r="B132" s="2" t="s">
        <v>749</v>
      </c>
      <c r="C132" s="1" t="s">
        <v>750</v>
      </c>
      <c r="D132" s="3" t="s">
        <v>20</v>
      </c>
      <c r="E132" s="3" t="s">
        <v>21</v>
      </c>
      <c r="F132" s="4" t="s">
        <v>22</v>
      </c>
      <c r="G132" s="4" t="s">
        <v>23</v>
      </c>
      <c r="H132" s="4" t="s">
        <v>24</v>
      </c>
      <c r="I132" s="4" t="s">
        <v>25</v>
      </c>
      <c r="J132" s="5" t="s">
        <v>25</v>
      </c>
      <c r="K132" s="5" t="s">
        <v>751</v>
      </c>
      <c r="L132" s="5" t="s">
        <v>752</v>
      </c>
      <c r="M132" s="5"/>
      <c r="N132" s="5" t="s">
        <v>753</v>
      </c>
      <c r="O132" s="5"/>
      <c r="P132" s="4" t="str">
        <f t="shared" si="0"/>
        <v>Outstanding</v>
      </c>
      <c r="Q132" s="13" t="s">
        <v>25</v>
      </c>
    </row>
    <row r="133" spans="1:17" ht="60" customHeight="1" x14ac:dyDescent="0.35">
      <c r="A133" s="11" t="s">
        <v>693</v>
      </c>
      <c r="B133" s="2" t="s">
        <v>754</v>
      </c>
      <c r="C133" s="1" t="s">
        <v>755</v>
      </c>
      <c r="D133" s="3" t="s">
        <v>20</v>
      </c>
      <c r="E133" s="3" t="s">
        <v>21</v>
      </c>
      <c r="F133" s="4" t="s">
        <v>22</v>
      </c>
      <c r="G133" s="4" t="s">
        <v>23</v>
      </c>
      <c r="H133" s="4" t="s">
        <v>24</v>
      </c>
      <c r="I133" s="4" t="s">
        <v>25</v>
      </c>
      <c r="J133" s="5" t="s">
        <v>25</v>
      </c>
      <c r="K133" s="5" t="s">
        <v>756</v>
      </c>
      <c r="L133" s="5" t="s">
        <v>757</v>
      </c>
      <c r="M133" s="5"/>
      <c r="N133" s="5" t="s">
        <v>758</v>
      </c>
      <c r="O133" s="5"/>
      <c r="P133" s="4" t="str">
        <f t="shared" si="0"/>
        <v>Outstanding</v>
      </c>
      <c r="Q133" s="13" t="s">
        <v>25</v>
      </c>
    </row>
    <row r="134" spans="1:17" ht="60" customHeight="1" x14ac:dyDescent="0.35">
      <c r="A134" s="11" t="s">
        <v>759</v>
      </c>
      <c r="B134" s="2" t="s">
        <v>760</v>
      </c>
      <c r="C134" s="1" t="s">
        <v>761</v>
      </c>
      <c r="D134" s="3" t="s">
        <v>20</v>
      </c>
      <c r="E134" s="3" t="s">
        <v>21</v>
      </c>
      <c r="F134" s="4" t="s">
        <v>22</v>
      </c>
      <c r="G134" s="4" t="s">
        <v>23</v>
      </c>
      <c r="H134" s="4" t="s">
        <v>24</v>
      </c>
      <c r="I134" s="4" t="s">
        <v>25</v>
      </c>
      <c r="J134" s="5" t="s">
        <v>25</v>
      </c>
      <c r="K134" s="5" t="s">
        <v>762</v>
      </c>
      <c r="L134" s="5" t="s">
        <v>763</v>
      </c>
      <c r="M134" s="5"/>
      <c r="N134" s="5" t="s">
        <v>764</v>
      </c>
      <c r="O134" s="5"/>
      <c r="P134" s="4" t="str">
        <f t="shared" si="0"/>
        <v>Outstanding</v>
      </c>
      <c r="Q134" s="13" t="s">
        <v>25</v>
      </c>
    </row>
    <row r="135" spans="1:17" ht="60" customHeight="1" x14ac:dyDescent="0.35">
      <c r="A135" s="11" t="s">
        <v>759</v>
      </c>
      <c r="B135" s="2" t="s">
        <v>765</v>
      </c>
      <c r="C135" s="1" t="s">
        <v>766</v>
      </c>
      <c r="D135" s="3" t="s">
        <v>20</v>
      </c>
      <c r="E135" s="3" t="s">
        <v>21</v>
      </c>
      <c r="F135" s="4" t="s">
        <v>22</v>
      </c>
      <c r="G135" s="4" t="s">
        <v>23</v>
      </c>
      <c r="H135" s="4" t="s">
        <v>24</v>
      </c>
      <c r="I135" s="4" t="s">
        <v>25</v>
      </c>
      <c r="J135" s="5" t="s">
        <v>25</v>
      </c>
      <c r="K135" s="5" t="s">
        <v>767</v>
      </c>
      <c r="L135" s="5" t="s">
        <v>768</v>
      </c>
      <c r="M135" s="5"/>
      <c r="N135" s="5" t="s">
        <v>769</v>
      </c>
      <c r="O135" s="5"/>
      <c r="P135" s="4" t="str">
        <f t="shared" si="0"/>
        <v>Outstanding</v>
      </c>
      <c r="Q135" s="13" t="s">
        <v>25</v>
      </c>
    </row>
    <row r="136" spans="1:17" ht="60" customHeight="1" x14ac:dyDescent="0.35">
      <c r="A136" s="11" t="s">
        <v>759</v>
      </c>
      <c r="B136" s="2" t="s">
        <v>770</v>
      </c>
      <c r="C136" s="1" t="s">
        <v>771</v>
      </c>
      <c r="D136" s="3" t="s">
        <v>20</v>
      </c>
      <c r="E136" s="3" t="s">
        <v>21</v>
      </c>
      <c r="F136" s="4" t="s">
        <v>22</v>
      </c>
      <c r="G136" s="4" t="s">
        <v>23</v>
      </c>
      <c r="H136" s="4" t="s">
        <v>24</v>
      </c>
      <c r="I136" s="4" t="s">
        <v>25</v>
      </c>
      <c r="J136" s="5" t="s">
        <v>25</v>
      </c>
      <c r="K136" s="5" t="s">
        <v>772</v>
      </c>
      <c r="L136" s="5" t="s">
        <v>773</v>
      </c>
      <c r="M136" s="5"/>
      <c r="N136" s="5" t="s">
        <v>774</v>
      </c>
      <c r="O136" s="5"/>
      <c r="P136" s="4" t="str">
        <f t="shared" si="0"/>
        <v>Outstanding</v>
      </c>
      <c r="Q136" s="13" t="s">
        <v>25</v>
      </c>
    </row>
    <row r="137" spans="1:17" ht="60" customHeight="1" x14ac:dyDescent="0.35">
      <c r="A137" s="11" t="s">
        <v>759</v>
      </c>
      <c r="B137" s="2" t="s">
        <v>775</v>
      </c>
      <c r="C137" s="1" t="s">
        <v>776</v>
      </c>
      <c r="D137" s="3" t="s">
        <v>20</v>
      </c>
      <c r="E137" s="3" t="s">
        <v>21</v>
      </c>
      <c r="F137" s="4" t="s">
        <v>22</v>
      </c>
      <c r="G137" s="4" t="s">
        <v>23</v>
      </c>
      <c r="H137" s="4" t="s">
        <v>24</v>
      </c>
      <c r="I137" s="4" t="s">
        <v>25</v>
      </c>
      <c r="J137" s="5" t="s">
        <v>25</v>
      </c>
      <c r="K137" s="5" t="s">
        <v>777</v>
      </c>
      <c r="L137" s="5" t="s">
        <v>778</v>
      </c>
      <c r="M137" s="5"/>
      <c r="N137" s="5" t="s">
        <v>779</v>
      </c>
      <c r="O137" s="5"/>
      <c r="P137" s="4" t="str">
        <f t="shared" si="0"/>
        <v>Outstanding</v>
      </c>
      <c r="Q137" s="13" t="s">
        <v>25</v>
      </c>
    </row>
    <row r="138" spans="1:17" ht="60" customHeight="1" x14ac:dyDescent="0.35">
      <c r="A138" s="11" t="s">
        <v>759</v>
      </c>
      <c r="B138" s="2" t="s">
        <v>780</v>
      </c>
      <c r="C138" s="1" t="s">
        <v>781</v>
      </c>
      <c r="D138" s="3" t="s">
        <v>20</v>
      </c>
      <c r="E138" s="3" t="s">
        <v>21</v>
      </c>
      <c r="F138" s="4" t="s">
        <v>22</v>
      </c>
      <c r="G138" s="4" t="s">
        <v>23</v>
      </c>
      <c r="H138" s="4" t="s">
        <v>24</v>
      </c>
      <c r="I138" s="4" t="s">
        <v>25</v>
      </c>
      <c r="J138" s="5" t="s">
        <v>25</v>
      </c>
      <c r="K138" s="5" t="s">
        <v>782</v>
      </c>
      <c r="L138" s="5" t="s">
        <v>783</v>
      </c>
      <c r="M138" s="5"/>
      <c r="N138" s="5" t="s">
        <v>784</v>
      </c>
      <c r="O138" s="5"/>
      <c r="P138" s="4" t="str">
        <f t="shared" si="0"/>
        <v>Outstanding</v>
      </c>
      <c r="Q138" s="13" t="s">
        <v>25</v>
      </c>
    </row>
    <row r="139" spans="1:17" ht="60" customHeight="1" x14ac:dyDescent="0.35">
      <c r="A139" s="11" t="s">
        <v>759</v>
      </c>
      <c r="B139" s="2" t="s">
        <v>785</v>
      </c>
      <c r="C139" s="1" t="s">
        <v>786</v>
      </c>
      <c r="D139" s="3" t="s">
        <v>20</v>
      </c>
      <c r="E139" s="3" t="s">
        <v>21</v>
      </c>
      <c r="F139" s="4" t="s">
        <v>22</v>
      </c>
      <c r="G139" s="4" t="s">
        <v>23</v>
      </c>
      <c r="H139" s="4" t="s">
        <v>24</v>
      </c>
      <c r="I139" s="4" t="s">
        <v>25</v>
      </c>
      <c r="J139" s="5" t="s">
        <v>25</v>
      </c>
      <c r="K139" s="5" t="s">
        <v>787</v>
      </c>
      <c r="L139" s="5" t="s">
        <v>788</v>
      </c>
      <c r="M139" s="5"/>
      <c r="N139" s="5" t="s">
        <v>789</v>
      </c>
      <c r="O139" s="5"/>
      <c r="P139" s="4" t="str">
        <f t="shared" si="0"/>
        <v>Outstanding</v>
      </c>
      <c r="Q139" s="13" t="s">
        <v>25</v>
      </c>
    </row>
    <row r="140" spans="1:17" ht="60" customHeight="1" x14ac:dyDescent="0.35">
      <c r="A140" s="11" t="s">
        <v>759</v>
      </c>
      <c r="B140" s="2" t="s">
        <v>790</v>
      </c>
      <c r="C140" s="1" t="s">
        <v>791</v>
      </c>
      <c r="D140" s="3" t="s">
        <v>20</v>
      </c>
      <c r="E140" s="3" t="s">
        <v>21</v>
      </c>
      <c r="F140" s="4" t="s">
        <v>22</v>
      </c>
      <c r="G140" s="4" t="s">
        <v>23</v>
      </c>
      <c r="H140" s="4" t="s">
        <v>24</v>
      </c>
      <c r="I140" s="4" t="s">
        <v>25</v>
      </c>
      <c r="J140" s="5" t="s">
        <v>25</v>
      </c>
      <c r="K140" s="5" t="s">
        <v>792</v>
      </c>
      <c r="L140" s="5" t="s">
        <v>793</v>
      </c>
      <c r="M140" s="5"/>
      <c r="N140" s="5" t="s">
        <v>794</v>
      </c>
      <c r="O140" s="5"/>
      <c r="P140" s="4" t="str">
        <f t="shared" si="0"/>
        <v>Outstanding</v>
      </c>
      <c r="Q140" s="13" t="s">
        <v>25</v>
      </c>
    </row>
    <row r="141" spans="1:17" ht="60" customHeight="1" x14ac:dyDescent="0.35">
      <c r="A141" s="11" t="s">
        <v>759</v>
      </c>
      <c r="B141" s="2" t="s">
        <v>795</v>
      </c>
      <c r="C141" s="1" t="s">
        <v>796</v>
      </c>
      <c r="D141" s="3" t="s">
        <v>20</v>
      </c>
      <c r="E141" s="3" t="s">
        <v>21</v>
      </c>
      <c r="F141" s="4" t="s">
        <v>22</v>
      </c>
      <c r="G141" s="4" t="s">
        <v>23</v>
      </c>
      <c r="H141" s="4" t="s">
        <v>24</v>
      </c>
      <c r="I141" s="4" t="s">
        <v>25</v>
      </c>
      <c r="J141" s="5" t="s">
        <v>25</v>
      </c>
      <c r="K141" s="5" t="s">
        <v>797</v>
      </c>
      <c r="L141" s="5" t="s">
        <v>798</v>
      </c>
      <c r="M141" s="5"/>
      <c r="N141" s="5" t="s">
        <v>799</v>
      </c>
      <c r="O141" s="5"/>
      <c r="P141" s="4" t="str">
        <f t="shared" si="0"/>
        <v>Outstanding</v>
      </c>
      <c r="Q141" s="13" t="s">
        <v>25</v>
      </c>
    </row>
    <row r="142" spans="1:17" ht="60" customHeight="1" x14ac:dyDescent="0.35">
      <c r="A142" s="12" t="s">
        <v>759</v>
      </c>
      <c r="B142" s="6" t="s">
        <v>800</v>
      </c>
      <c r="C142" s="7" t="s">
        <v>801</v>
      </c>
      <c r="D142" s="8" t="s">
        <v>20</v>
      </c>
      <c r="E142" s="8" t="s">
        <v>21</v>
      </c>
      <c r="F142" s="9" t="s">
        <v>22</v>
      </c>
      <c r="G142" s="9" t="s">
        <v>23</v>
      </c>
      <c r="H142" s="9" t="s">
        <v>24</v>
      </c>
      <c r="I142" s="9" t="s">
        <v>25</v>
      </c>
      <c r="J142" s="10" t="s">
        <v>25</v>
      </c>
      <c r="K142" s="10" t="s">
        <v>802</v>
      </c>
      <c r="L142" s="10" t="s">
        <v>803</v>
      </c>
      <c r="M142" s="10"/>
      <c r="N142" s="10" t="s">
        <v>804</v>
      </c>
      <c r="O142" s="10"/>
      <c r="P142" s="9" t="str">
        <f t="shared" si="0"/>
        <v>Outstanding</v>
      </c>
      <c r="Q142" s="14" t="s">
        <v>25</v>
      </c>
    </row>
    <row r="146" spans="1:4" ht="32" customHeight="1" x14ac:dyDescent="0.35">
      <c r="A146" s="123" t="s">
        <v>805</v>
      </c>
      <c r="B146" s="123"/>
      <c r="C146" s="123"/>
      <c r="D146" s="123"/>
    </row>
  </sheetData>
  <mergeCells count="1">
    <mergeCell ref="A146:D146"/>
  </mergeCells>
  <conditionalFormatting sqref="F2:F142">
    <cfRule type="cellIs" dxfId="34" priority="1" operator="equal">
      <formula>"Must"</formula>
    </cfRule>
    <cfRule type="cellIs" dxfId="33" priority="2" operator="equal">
      <formula>"Should"</formula>
    </cfRule>
    <cfRule type="cellIs" dxfId="32" priority="3" operator="equal">
      <formula>"Could"</formula>
    </cfRule>
    <cfRule type="cellIs" dxfId="31" priority="4" operator="equal">
      <formula>"Won't"</formula>
    </cfRule>
  </conditionalFormatting>
  <conditionalFormatting sqref="G2:G142">
    <cfRule type="cellIs" dxfId="30" priority="5" operator="equal">
      <formula>"Low"</formula>
    </cfRule>
    <cfRule type="cellIs" dxfId="29" priority="6" operator="equal">
      <formula>"Medium"</formula>
    </cfRule>
    <cfRule type="cellIs" dxfId="28" priority="7" operator="equal">
      <formula>"High"</formula>
    </cfRule>
  </conditionalFormatting>
  <conditionalFormatting sqref="I2:I142">
    <cfRule type="cellIs" dxfId="27" priority="8" operator="equal">
      <formula>"Implemented"</formula>
    </cfRule>
    <cfRule type="cellIs" dxfId="26" priority="9" operator="equal">
      <formula>"Compensated"</formula>
    </cfRule>
    <cfRule type="cellIs" dxfId="25" priority="10" operator="equal">
      <formula>"Testing"</formula>
    </cfRule>
    <cfRule type="cellIs" dxfId="24" priority="11" operator="equal">
      <formula>"Failed"</formula>
    </cfRule>
    <cfRule type="cellIs" dxfId="23" priority="12" operator="equal">
      <formula>"Risk Accepted"</formula>
    </cfRule>
    <cfRule type="cellIs" dxfId="22" priority="13" operator="equal">
      <formula>"N/A"</formula>
    </cfRule>
  </conditionalFormatting>
  <dataValidations count="4">
    <dataValidation type="list" showErrorMessage="1" errorTitle="Invalid Value" error="Please select a value from the list: Must, Should, Could, Won't, Unassigned." sqref="F2:F142" xr:uid="{00000000-0002-0000-0200-000000000000}">
      <formula1>"Must,Should,Could,Won't,Unassigned"</formula1>
    </dataValidation>
    <dataValidation type="list" showErrorMessage="1" errorTitle="Invalid Value" error="Please select a value from the list: Low, Medium, High, Unassessed." sqref="G2:G142" xr:uid="{00000000-0002-0000-0200-000001000000}">
      <formula1>"Low,Medium,High,Unassessed"</formula1>
    </dataValidation>
    <dataValidation type="list" showErrorMessage="1" errorTitle="Invalid Value" error="Please select a value from the list: Phase1, Phase2, Phase3, Phase4, Phase5, Pending." sqref="H2:H14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42" xr:uid="{00000000-0002-0000-0200-000003000000}">
      <formula1>"Implemented,Testing,Failed,Compensated,Risk Accepted,N/A"</formula1>
    </dataValidation>
  </dataValidations>
  <hyperlinks>
    <hyperlink ref="A14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40" t="s">
        <v>939</v>
      </c>
      <c r="C2" s="140" t="s">
        <v>939</v>
      </c>
      <c r="D2" s="140" t="s">
        <v>939</v>
      </c>
      <c r="E2" s="140" t="s">
        <v>939</v>
      </c>
      <c r="F2" s="140" t="s">
        <v>939</v>
      </c>
      <c r="G2" s="140" t="s">
        <v>939</v>
      </c>
      <c r="H2" s="144" t="s">
        <v>940</v>
      </c>
      <c r="I2" s="144" t="s">
        <v>940</v>
      </c>
      <c r="J2" s="144" t="s">
        <v>940</v>
      </c>
      <c r="K2" s="144" t="s">
        <v>940</v>
      </c>
      <c r="L2" s="144" t="s">
        <v>940</v>
      </c>
      <c r="M2" s="143" t="s">
        <v>941</v>
      </c>
      <c r="N2" s="143" t="s">
        <v>941</v>
      </c>
      <c r="O2" s="145" t="s">
        <v>942</v>
      </c>
      <c r="P2" s="145" t="s">
        <v>942</v>
      </c>
      <c r="Q2" s="141" t="s">
        <v>15</v>
      </c>
      <c r="R2" s="141" t="s">
        <v>15</v>
      </c>
      <c r="S2" s="141" t="s">
        <v>15</v>
      </c>
      <c r="T2" s="142" t="s">
        <v>943</v>
      </c>
    </row>
    <row r="3" spans="2:20" ht="35" customHeight="1" x14ac:dyDescent="0.35">
      <c r="B3" s="70" t="s">
        <v>944</v>
      </c>
      <c r="C3" s="70" t="s">
        <v>945</v>
      </c>
      <c r="D3" s="70" t="s">
        <v>946</v>
      </c>
      <c r="E3" s="70" t="s">
        <v>947</v>
      </c>
      <c r="F3" s="70" t="s">
        <v>948</v>
      </c>
      <c r="G3" s="70" t="s">
        <v>11</v>
      </c>
      <c r="H3" s="71" t="s">
        <v>949</v>
      </c>
      <c r="I3" s="71" t="s">
        <v>950</v>
      </c>
      <c r="J3" s="71" t="s">
        <v>951</v>
      </c>
      <c r="K3" s="71" t="s">
        <v>952</v>
      </c>
      <c r="L3" s="71" t="s">
        <v>883</v>
      </c>
      <c r="M3" s="72" t="s">
        <v>953</v>
      </c>
      <c r="N3" s="72" t="s">
        <v>954</v>
      </c>
      <c r="O3" s="73" t="s">
        <v>955</v>
      </c>
      <c r="P3" s="73" t="s">
        <v>956</v>
      </c>
      <c r="Q3" s="74" t="s">
        <v>15</v>
      </c>
      <c r="R3" s="74" t="s">
        <v>957</v>
      </c>
      <c r="S3" s="74" t="s">
        <v>958</v>
      </c>
      <c r="T3" s="75" t="s">
        <v>959</v>
      </c>
    </row>
    <row r="4" spans="2:20" ht="60" customHeight="1" x14ac:dyDescent="0.35">
      <c r="B4" s="76" t="s">
        <v>960</v>
      </c>
      <c r="C4" s="76" t="s">
        <v>961</v>
      </c>
      <c r="D4" s="76" t="s">
        <v>962</v>
      </c>
      <c r="E4" s="76" t="s">
        <v>963</v>
      </c>
      <c r="F4" s="76" t="s">
        <v>964</v>
      </c>
      <c r="G4" s="76" t="s">
        <v>965</v>
      </c>
      <c r="H4" s="76" t="s">
        <v>966</v>
      </c>
      <c r="I4" s="76" t="s">
        <v>967</v>
      </c>
      <c r="J4" s="76" t="s">
        <v>968</v>
      </c>
      <c r="K4" s="76" t="s">
        <v>969</v>
      </c>
      <c r="L4" s="76" t="s">
        <v>970</v>
      </c>
      <c r="M4" s="76" t="s">
        <v>971</v>
      </c>
      <c r="N4" s="76" t="s">
        <v>972</v>
      </c>
      <c r="O4" s="76" t="s">
        <v>973</v>
      </c>
      <c r="P4" s="76" t="s">
        <v>974</v>
      </c>
      <c r="Q4" s="76" t="s">
        <v>975</v>
      </c>
      <c r="R4" s="76" t="s">
        <v>976</v>
      </c>
      <c r="S4" s="76" t="s">
        <v>977</v>
      </c>
      <c r="T4" s="76" t="s">
        <v>978</v>
      </c>
    </row>
    <row r="5" spans="2:20" ht="60" customHeight="1" x14ac:dyDescent="0.35">
      <c r="B5" s="38" t="s">
        <v>979</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980</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981</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982</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983</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984</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985</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986</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987</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988</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989</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990</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991</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992</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993</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994</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995</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996</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997</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998</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999</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1000</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1001</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1002</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1003</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1004</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1005</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1006</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1007</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1008</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1009</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1010</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1011</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1012</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1013</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1014</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1015</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1016</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1017</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1018</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1019</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1020</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1021</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1022</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1023</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1024</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1025</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1026</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1027</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1028</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23" t="s">
        <v>805</v>
      </c>
      <c r="C58" s="123"/>
      <c r="D58" s="123"/>
      <c r="E58" s="123"/>
      <c r="F58" s="123"/>
      <c r="G58" s="123"/>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21" priority="8">
      <formula>AND(OR($Q5="In Progress",$Q5="Testing"),ISBLANK($H5))</formula>
    </cfRule>
  </conditionalFormatting>
  <conditionalFormatting sqref="I5:I1000">
    <cfRule type="expression" dxfId="20" priority="10">
      <formula>AND(NOT(ISBLANK($I5)),$I5&lt;TODAY(),NOT(OR($Q5="Completed",$Q5="Cancelled")))</formula>
    </cfRule>
  </conditionalFormatting>
  <conditionalFormatting sqref="P5:P1000">
    <cfRule type="expression" dxfId="19" priority="9">
      <formula>AND($L5="Prod",ISBLANK($P5))</formula>
    </cfRule>
  </conditionalFormatting>
  <conditionalFormatting sqref="Q5:Q1000">
    <cfRule type="containsText" dxfId="18" priority="1" operator="containsText" text="Planning">
      <formula>NOT(ISERROR(SEARCH("Planning",Q5)))</formula>
    </cfRule>
    <cfRule type="containsText" dxfId="17" priority="2" operator="containsText" text="In Progress">
      <formula>NOT(ISERROR(SEARCH("In Progress",Q5)))</formula>
    </cfRule>
    <cfRule type="containsText" dxfId="16" priority="3" operator="containsText" text="Testing">
      <formula>NOT(ISERROR(SEARCH("Testing",Q5)))</formula>
    </cfRule>
    <cfRule type="containsText" dxfId="15" priority="4" operator="containsText" text="Completed">
      <formula>NOT(ISERROR(SEARCH("Completed",Q5)))</formula>
    </cfRule>
    <cfRule type="containsText" dxfId="14" priority="5" operator="containsText" text="On Hold">
      <formula>NOT(ISERROR(SEARCH("On Hold",Q5)))</formula>
    </cfRule>
    <cfRule type="containsText" dxfId="13" priority="6" operator="containsText" text="Cancelled">
      <formula>NOT(ISERROR(SEARCH("Cancelled",Q5)))</formula>
    </cfRule>
  </conditionalFormatting>
  <conditionalFormatting sqref="S5:S1000">
    <cfRule type="expression" dxfId="1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1029</v>
      </c>
      <c r="B1" s="104" t="s">
        <v>1</v>
      </c>
      <c r="C1" s="104" t="s">
        <v>1030</v>
      </c>
      <c r="D1" s="104" t="s">
        <v>11</v>
      </c>
      <c r="E1" s="104" t="s">
        <v>1031</v>
      </c>
      <c r="F1" s="104" t="s">
        <v>1032</v>
      </c>
      <c r="G1" s="104" t="s">
        <v>1033</v>
      </c>
      <c r="H1" s="104" t="s">
        <v>1034</v>
      </c>
      <c r="I1" s="104" t="s">
        <v>1035</v>
      </c>
      <c r="J1" s="104" t="s">
        <v>1036</v>
      </c>
      <c r="K1" s="104" t="s">
        <v>1037</v>
      </c>
      <c r="L1" s="104" t="s">
        <v>1038</v>
      </c>
      <c r="M1" s="104" t="s">
        <v>1039</v>
      </c>
      <c r="N1" s="104" t="s">
        <v>1040</v>
      </c>
      <c r="O1" s="104" t="s">
        <v>1041</v>
      </c>
      <c r="P1" s="104" t="s">
        <v>1042</v>
      </c>
      <c r="Q1" s="104" t="s">
        <v>1043</v>
      </c>
      <c r="R1" s="104" t="s">
        <v>1044</v>
      </c>
      <c r="S1" s="104" t="s">
        <v>1045</v>
      </c>
      <c r="T1" s="104" t="s">
        <v>1046</v>
      </c>
      <c r="U1" s="104" t="s">
        <v>1047</v>
      </c>
      <c r="V1" s="104" t="s">
        <v>1048</v>
      </c>
      <c r="W1" s="104" t="s">
        <v>1049</v>
      </c>
      <c r="X1" s="104" t="s">
        <v>1050</v>
      </c>
      <c r="Y1" s="104" t="s">
        <v>1051</v>
      </c>
      <c r="Z1" s="104" t="s">
        <v>1052</v>
      </c>
      <c r="AA1" s="104" t="s">
        <v>1053</v>
      </c>
      <c r="AB1" s="104" t="s">
        <v>1054</v>
      </c>
      <c r="AC1" s="104" t="s">
        <v>1055</v>
      </c>
      <c r="AD1" s="104" t="s">
        <v>1056</v>
      </c>
      <c r="AE1" s="104" t="s">
        <v>1057</v>
      </c>
      <c r="AF1" s="104" t="s">
        <v>1058</v>
      </c>
      <c r="AG1" s="104" t="s">
        <v>1059</v>
      </c>
      <c r="AH1" s="104" t="s">
        <v>1060</v>
      </c>
      <c r="AI1" s="104" t="s">
        <v>1061</v>
      </c>
      <c r="AJ1" s="104" t="s">
        <v>1062</v>
      </c>
      <c r="AK1" s="104" t="s">
        <v>1063</v>
      </c>
      <c r="AL1" s="104" t="s">
        <v>1064</v>
      </c>
      <c r="AM1" s="104" t="s">
        <v>1065</v>
      </c>
      <c r="AN1" s="104" t="s">
        <v>1066</v>
      </c>
      <c r="AO1" s="104" t="s">
        <v>1067</v>
      </c>
      <c r="AP1" s="104" t="s">
        <v>1068</v>
      </c>
      <c r="AQ1" s="104" t="s">
        <v>1069</v>
      </c>
      <c r="AR1" s="104" t="s">
        <v>1070</v>
      </c>
      <c r="AS1" s="104" t="s">
        <v>1071</v>
      </c>
      <c r="AT1" s="104" t="s">
        <v>1072</v>
      </c>
      <c r="AU1" s="104" t="s">
        <v>1073</v>
      </c>
      <c r="AV1" s="104" t="s">
        <v>1074</v>
      </c>
      <c r="AW1" s="105" t="s">
        <v>1075</v>
      </c>
    </row>
    <row r="2" spans="1:49" ht="60" customHeight="1" outlineLevel="1" x14ac:dyDescent="0.35">
      <c r="A2" s="97" t="s">
        <v>1076</v>
      </c>
      <c r="B2" s="80">
        <v>1</v>
      </c>
      <c r="C2" s="82" t="s">
        <v>25</v>
      </c>
      <c r="D2" s="84" t="s">
        <v>1077</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1076</v>
      </c>
      <c r="B3" s="81" t="s">
        <v>1078</v>
      </c>
      <c r="C3" s="83" t="s">
        <v>1079</v>
      </c>
      <c r="D3" s="85" t="s">
        <v>1080</v>
      </c>
      <c r="E3" s="85" t="s">
        <v>1081</v>
      </c>
      <c r="F3" s="86" t="s">
        <v>1082</v>
      </c>
      <c r="G3" s="86" t="s">
        <v>1083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1076</v>
      </c>
      <c r="B4" s="81" t="s">
        <v>1084</v>
      </c>
      <c r="C4" s="83" t="s">
        <v>1085</v>
      </c>
      <c r="D4" s="85" t="s">
        <v>1086</v>
      </c>
      <c r="E4" s="85" t="s">
        <v>1087</v>
      </c>
      <c r="F4" s="86" t="s">
        <v>1082</v>
      </c>
      <c r="G4" s="86" t="s">
        <v>1088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1076</v>
      </c>
      <c r="B5" s="81" t="s">
        <v>1089</v>
      </c>
      <c r="C5" s="83" t="s">
        <v>1090</v>
      </c>
      <c r="D5" s="85" t="s">
        <v>1091</v>
      </c>
      <c r="E5" s="85" t="s">
        <v>1092</v>
      </c>
      <c r="F5" s="86" t="s">
        <v>1082</v>
      </c>
      <c r="G5" s="86" t="s">
        <v>1093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1076</v>
      </c>
      <c r="B6" s="81" t="s">
        <v>1094</v>
      </c>
      <c r="C6" s="83" t="s">
        <v>1095</v>
      </c>
      <c r="D6" s="85" t="s">
        <v>1096</v>
      </c>
      <c r="E6" s="85" t="s">
        <v>1097</v>
      </c>
      <c r="F6" s="86" t="s">
        <v>1082</v>
      </c>
      <c r="G6" s="86" t="s">
        <v>1083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1076</v>
      </c>
      <c r="B7" s="81" t="s">
        <v>1098</v>
      </c>
      <c r="C7" s="83" t="s">
        <v>1099</v>
      </c>
      <c r="D7" s="85" t="s">
        <v>1100</v>
      </c>
      <c r="E7" s="85" t="s">
        <v>1101</v>
      </c>
      <c r="F7" s="86" t="s">
        <v>1082</v>
      </c>
      <c r="G7" s="86" t="s">
        <v>1093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1102</v>
      </c>
      <c r="B8" s="80">
        <v>2</v>
      </c>
      <c r="C8" s="82" t="s">
        <v>25</v>
      </c>
      <c r="D8" s="84" t="s">
        <v>1103</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1102</v>
      </c>
      <c r="B9" s="81" t="s">
        <v>1104</v>
      </c>
      <c r="C9" s="83" t="s">
        <v>1105</v>
      </c>
      <c r="D9" s="85" t="s">
        <v>1106</v>
      </c>
      <c r="E9" s="85" t="s">
        <v>1107</v>
      </c>
      <c r="F9" s="86" t="s">
        <v>1108</v>
      </c>
      <c r="G9" s="86" t="s">
        <v>1083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1102</v>
      </c>
      <c r="B10" s="81" t="s">
        <v>1109</v>
      </c>
      <c r="C10" s="83" t="s">
        <v>1110</v>
      </c>
      <c r="D10" s="85" t="s">
        <v>1111</v>
      </c>
      <c r="E10" s="85" t="s">
        <v>1112</v>
      </c>
      <c r="F10" s="86" t="s">
        <v>1108</v>
      </c>
      <c r="G10" s="86" t="s">
        <v>1083</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1102</v>
      </c>
      <c r="B11" s="81" t="s">
        <v>1113</v>
      </c>
      <c r="C11" s="83" t="s">
        <v>1114</v>
      </c>
      <c r="D11" s="85" t="s">
        <v>1115</v>
      </c>
      <c r="E11" s="85" t="s">
        <v>1116</v>
      </c>
      <c r="F11" s="86" t="s">
        <v>1108</v>
      </c>
      <c r="G11" s="86" t="s">
        <v>1088</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1102</v>
      </c>
      <c r="B12" s="81" t="s">
        <v>1117</v>
      </c>
      <c r="C12" s="83" t="s">
        <v>1118</v>
      </c>
      <c r="D12" s="85" t="s">
        <v>1119</v>
      </c>
      <c r="E12" s="85" t="s">
        <v>1120</v>
      </c>
      <c r="F12" s="86" t="s">
        <v>1108</v>
      </c>
      <c r="G12" s="86" t="s">
        <v>1093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1102</v>
      </c>
      <c r="B13" s="81" t="s">
        <v>1121</v>
      </c>
      <c r="C13" s="83" t="s">
        <v>1122</v>
      </c>
      <c r="D13" s="85" t="s">
        <v>1123</v>
      </c>
      <c r="E13" s="85" t="s">
        <v>1124</v>
      </c>
      <c r="F13" s="86" t="s">
        <v>1108</v>
      </c>
      <c r="G13" s="86" t="s">
        <v>1125</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1102</v>
      </c>
      <c r="B14" s="81" t="s">
        <v>1126</v>
      </c>
      <c r="C14" s="83" t="s">
        <v>1127</v>
      </c>
      <c r="D14" s="85" t="s">
        <v>1128</v>
      </c>
      <c r="E14" s="85" t="s">
        <v>1129</v>
      </c>
      <c r="F14" s="86" t="s">
        <v>1108</v>
      </c>
      <c r="G14" s="86" t="s">
        <v>1125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1102</v>
      </c>
      <c r="B15" s="81" t="s">
        <v>1130</v>
      </c>
      <c r="C15" s="83" t="s">
        <v>1131</v>
      </c>
      <c r="D15" s="85" t="s">
        <v>1132</v>
      </c>
      <c r="E15" s="85" t="s">
        <v>1133</v>
      </c>
      <c r="F15" s="86" t="s">
        <v>1108</v>
      </c>
      <c r="G15" s="86" t="s">
        <v>1125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1134</v>
      </c>
      <c r="B16" s="80">
        <v>3</v>
      </c>
      <c r="C16" s="82" t="s">
        <v>25</v>
      </c>
      <c r="D16" s="84" t="s">
        <v>1135</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1134</v>
      </c>
      <c r="B17" s="81" t="s">
        <v>1136</v>
      </c>
      <c r="C17" s="83" t="s">
        <v>1137</v>
      </c>
      <c r="D17" s="85" t="s">
        <v>1138</v>
      </c>
      <c r="E17" s="85" t="s">
        <v>1139</v>
      </c>
      <c r="F17" s="86" t="s">
        <v>1140</v>
      </c>
      <c r="G17" s="86" t="s">
        <v>1141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1134</v>
      </c>
      <c r="B18" s="81" t="s">
        <v>1142</v>
      </c>
      <c r="C18" s="83" t="s">
        <v>1143</v>
      </c>
      <c r="D18" s="85" t="s">
        <v>1144</v>
      </c>
      <c r="E18" s="85" t="s">
        <v>1145</v>
      </c>
      <c r="F18" s="86" t="s">
        <v>1140</v>
      </c>
      <c r="G18" s="86" t="s">
        <v>1083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1134</v>
      </c>
      <c r="B19" s="81" t="s">
        <v>1146</v>
      </c>
      <c r="C19" s="83" t="s">
        <v>1147</v>
      </c>
      <c r="D19" s="85" t="s">
        <v>1148</v>
      </c>
      <c r="E19" s="85" t="s">
        <v>1149</v>
      </c>
      <c r="F19" s="86" t="s">
        <v>1140</v>
      </c>
      <c r="G19" s="86" t="s">
        <v>1125</v>
      </c>
      <c r="H19" s="86">
        <v>1</v>
      </c>
      <c r="I19" s="88">
        <f>IF(COUNTIF(J19:AW19,"&lt;&gt;")=0,"",SUMPRODUCT(((Recommendations[ImplStatus]="Implemented")+(Recommendations[ImplStatus]="Compensated"))*ISNUMBER(MATCH(Recommendations[Id],J19:AW19,0)))/COUNTIF(J19:AW19,"&lt;&gt;"))</f>
        <v>0</v>
      </c>
      <c r="J19" s="90" t="s">
        <v>68</v>
      </c>
      <c r="K19" s="90" t="s">
        <v>80</v>
      </c>
      <c r="L19" s="90" t="s">
        <v>84</v>
      </c>
      <c r="M19" s="90" t="s">
        <v>145</v>
      </c>
      <c r="N19" s="90" t="s">
        <v>150</v>
      </c>
      <c r="O19" s="90" t="s">
        <v>156</v>
      </c>
      <c r="P19" s="90" t="s">
        <v>391</v>
      </c>
      <c r="Q19" s="90" t="s">
        <v>396</v>
      </c>
      <c r="R19" s="90" t="s">
        <v>401</v>
      </c>
      <c r="S19" s="90" t="s">
        <v>406</v>
      </c>
      <c r="T19" s="90" t="s">
        <v>411</v>
      </c>
      <c r="U19" s="90" t="s">
        <v>416</v>
      </c>
      <c r="V19" s="90" t="s">
        <v>421</v>
      </c>
      <c r="W19" s="90" t="s">
        <v>426</v>
      </c>
      <c r="X19" s="90" t="s">
        <v>432</v>
      </c>
      <c r="Y19" s="90" t="s">
        <v>438</v>
      </c>
      <c r="Z19" s="90" t="s">
        <v>443</v>
      </c>
      <c r="AA19" s="90" t="s">
        <v>467</v>
      </c>
      <c r="AB19" s="90" t="s">
        <v>617</v>
      </c>
      <c r="AC19" s="90" t="s">
        <v>627</v>
      </c>
      <c r="AD19" s="90" t="s">
        <v>639</v>
      </c>
      <c r="AE19" s="90" t="s">
        <v>671</v>
      </c>
      <c r="AF19" s="90" t="s">
        <v>682</v>
      </c>
      <c r="AG19" s="90" t="s">
        <v>694</v>
      </c>
      <c r="AH19" s="90" t="s">
        <v>700</v>
      </c>
      <c r="AI19" s="90" t="s">
        <v>706</v>
      </c>
      <c r="AJ19" s="90" t="s">
        <v>711</v>
      </c>
      <c r="AK19" s="90" t="s">
        <v>716</v>
      </c>
      <c r="AL19" s="90" t="s">
        <v>722</v>
      </c>
      <c r="AM19" s="90" t="s">
        <v>727</v>
      </c>
      <c r="AN19" s="90" t="s">
        <v>733</v>
      </c>
      <c r="AO19" s="90" t="s">
        <v>738</v>
      </c>
      <c r="AP19" s="90" t="s">
        <v>743</v>
      </c>
      <c r="AQ19" s="90" t="s">
        <v>749</v>
      </c>
      <c r="AR19" s="90" t="s">
        <v>754</v>
      </c>
      <c r="AS19" s="90" t="s">
        <v>770</v>
      </c>
      <c r="AT19" s="90" t="s">
        <v>795</v>
      </c>
      <c r="AU19" s="90" t="s">
        <v>800</v>
      </c>
      <c r="AV19" s="90"/>
      <c r="AW19" s="101"/>
    </row>
    <row r="20" spans="1:49" ht="60" customHeight="1" x14ac:dyDescent="0.35">
      <c r="A20" s="98" t="s">
        <v>1134</v>
      </c>
      <c r="B20" s="81" t="s">
        <v>1150</v>
      </c>
      <c r="C20" s="83" t="s">
        <v>1151</v>
      </c>
      <c r="D20" s="85" t="s">
        <v>1152</v>
      </c>
      <c r="E20" s="85" t="s">
        <v>1153</v>
      </c>
      <c r="F20" s="86" t="s">
        <v>1140</v>
      </c>
      <c r="G20" s="86" t="s">
        <v>1125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1134</v>
      </c>
      <c r="B21" s="81" t="s">
        <v>1154</v>
      </c>
      <c r="C21" s="83" t="s">
        <v>1155</v>
      </c>
      <c r="D21" s="85" t="s">
        <v>1156</v>
      </c>
      <c r="E21" s="85" t="s">
        <v>1157</v>
      </c>
      <c r="F21" s="86" t="s">
        <v>1140</v>
      </c>
      <c r="G21" s="86" t="s">
        <v>1125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1134</v>
      </c>
      <c r="B22" s="81" t="s">
        <v>1158</v>
      </c>
      <c r="C22" s="83" t="s">
        <v>1159</v>
      </c>
      <c r="D22" s="85" t="s">
        <v>1160</v>
      </c>
      <c r="E22" s="85" t="s">
        <v>1161</v>
      </c>
      <c r="F22" s="86" t="s">
        <v>1140</v>
      </c>
      <c r="G22" s="86" t="s">
        <v>1125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1134</v>
      </c>
      <c r="B23" s="81" t="s">
        <v>1162</v>
      </c>
      <c r="C23" s="83" t="s">
        <v>1163</v>
      </c>
      <c r="D23" s="85" t="s">
        <v>1164</v>
      </c>
      <c r="E23" s="85" t="s">
        <v>1165</v>
      </c>
      <c r="F23" s="86" t="s">
        <v>1140</v>
      </c>
      <c r="G23" s="86" t="s">
        <v>1083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1134</v>
      </c>
      <c r="B24" s="81" t="s">
        <v>1166</v>
      </c>
      <c r="C24" s="83" t="s">
        <v>1167</v>
      </c>
      <c r="D24" s="85" t="s">
        <v>1168</v>
      </c>
      <c r="E24" s="85" t="s">
        <v>1169</v>
      </c>
      <c r="F24" s="86" t="s">
        <v>1140</v>
      </c>
      <c r="G24" s="86" t="s">
        <v>1083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1134</v>
      </c>
      <c r="B25" s="81" t="s">
        <v>1170</v>
      </c>
      <c r="C25" s="83" t="s">
        <v>1171</v>
      </c>
      <c r="D25" s="85" t="s">
        <v>1172</v>
      </c>
      <c r="E25" s="85" t="s">
        <v>1173</v>
      </c>
      <c r="F25" s="86" t="s">
        <v>1140</v>
      </c>
      <c r="G25" s="86" t="s">
        <v>1125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1134</v>
      </c>
      <c r="B26" s="81" t="s">
        <v>1174</v>
      </c>
      <c r="C26" s="83" t="s">
        <v>1175</v>
      </c>
      <c r="D26" s="85" t="s">
        <v>1176</v>
      </c>
      <c r="E26" s="85" t="s">
        <v>1177</v>
      </c>
      <c r="F26" s="86" t="s">
        <v>1140</v>
      </c>
      <c r="G26" s="86" t="s">
        <v>1125</v>
      </c>
      <c r="H26" s="86">
        <v>2</v>
      </c>
      <c r="I26" s="88">
        <f>IF(COUNTIF(J26:AW26,"&lt;&gt;")=0,"",SUMPRODUCT(((Recommendations[ImplStatus]="Implemented")+(Recommendations[ImplStatus]="Compensated"))*ISNUMBER(MATCH(Recommendations[Id],J26:AW26,0)))/COUNTIF(J26:AW26,"&lt;&gt;"))</f>
        <v>0</v>
      </c>
      <c r="J26" s="90" t="s">
        <v>449</v>
      </c>
      <c r="K26" s="90" t="s">
        <v>455</v>
      </c>
      <c r="L26" s="90" t="s">
        <v>461</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1134</v>
      </c>
      <c r="B27" s="81" t="s">
        <v>1178</v>
      </c>
      <c r="C27" s="83" t="s">
        <v>1179</v>
      </c>
      <c r="D27" s="85" t="s">
        <v>1180</v>
      </c>
      <c r="E27" s="85" t="s">
        <v>1181</v>
      </c>
      <c r="F27" s="86" t="s">
        <v>1140</v>
      </c>
      <c r="G27" s="86" t="s">
        <v>1125</v>
      </c>
      <c r="H27" s="86">
        <v>2</v>
      </c>
      <c r="I27" s="88">
        <f>IF(COUNTIF(J27:AW27,"&lt;&gt;")=0,"",SUMPRODUCT(((Recommendations[ImplStatus]="Implemented")+(Recommendations[ImplStatus]="Compensated"))*ISNUMBER(MATCH(Recommendations[Id],J27:AW27,0)))/COUNTIF(J27:AW27,"&lt;&gt;"))</f>
        <v>0</v>
      </c>
      <c r="J27" s="90" t="s">
        <v>577</v>
      </c>
      <c r="K27" s="90" t="s">
        <v>760</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1134</v>
      </c>
      <c r="B28" s="81" t="s">
        <v>1182</v>
      </c>
      <c r="C28" s="83" t="s">
        <v>1183</v>
      </c>
      <c r="D28" s="85" t="s">
        <v>1184</v>
      </c>
      <c r="E28" s="85" t="s">
        <v>1185</v>
      </c>
      <c r="F28" s="86" t="s">
        <v>1140</v>
      </c>
      <c r="G28" s="86" t="s">
        <v>1125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1134</v>
      </c>
      <c r="B29" s="81" t="s">
        <v>1186</v>
      </c>
      <c r="C29" s="83" t="s">
        <v>1187</v>
      </c>
      <c r="D29" s="85" t="s">
        <v>1188</v>
      </c>
      <c r="E29" s="85" t="s">
        <v>1189</v>
      </c>
      <c r="F29" s="86" t="s">
        <v>1140</v>
      </c>
      <c r="G29" s="86" t="s">
        <v>1125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1134</v>
      </c>
      <c r="B30" s="81" t="s">
        <v>1190</v>
      </c>
      <c r="C30" s="83" t="s">
        <v>1191</v>
      </c>
      <c r="D30" s="85" t="s">
        <v>1192</v>
      </c>
      <c r="E30" s="85" t="s">
        <v>1193</v>
      </c>
      <c r="F30" s="86" t="s">
        <v>1140</v>
      </c>
      <c r="G30" s="86" t="s">
        <v>1093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1194</v>
      </c>
      <c r="B31" s="80">
        <v>4</v>
      </c>
      <c r="C31" s="82" t="s">
        <v>25</v>
      </c>
      <c r="D31" s="84" t="s">
        <v>1195</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1194</v>
      </c>
      <c r="B32" s="81" t="s">
        <v>1196</v>
      </c>
      <c r="C32" s="83" t="s">
        <v>1197</v>
      </c>
      <c r="D32" s="85" t="s">
        <v>1198</v>
      </c>
      <c r="E32" s="85" t="s">
        <v>1199</v>
      </c>
      <c r="F32" s="86" t="s">
        <v>1200</v>
      </c>
      <c r="G32" s="86" t="s">
        <v>1141</v>
      </c>
      <c r="H32" s="86">
        <v>1</v>
      </c>
      <c r="I32" s="88">
        <f>IF(COUNTIF(J32:AW32,"&lt;&gt;")=0,"",SUMPRODUCT(((Recommendations[ImplStatus]="Implemented")+(Recommendations[ImplStatus]="Compensated"))*ISNUMBER(MATCH(Recommendations[Id],J32:AW32,0)))/COUNTIF(J32:AW32,"&lt;&gt;"))</f>
        <v>0</v>
      </c>
      <c r="J32" s="90" t="s">
        <v>572</v>
      </c>
      <c r="K32" s="90" t="s">
        <v>622</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1194</v>
      </c>
      <c r="B33" s="81" t="s">
        <v>1201</v>
      </c>
      <c r="C33" s="83" t="s">
        <v>1202</v>
      </c>
      <c r="D33" s="85" t="s">
        <v>1203</v>
      </c>
      <c r="E33" s="85" t="s">
        <v>1204</v>
      </c>
      <c r="F33" s="86" t="s">
        <v>1200</v>
      </c>
      <c r="G33" s="86" t="s">
        <v>1141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1194</v>
      </c>
      <c r="B34" s="81" t="s">
        <v>1205</v>
      </c>
      <c r="C34" s="83" t="s">
        <v>1206</v>
      </c>
      <c r="D34" s="85" t="s">
        <v>1207</v>
      </c>
      <c r="E34" s="85" t="s">
        <v>1208</v>
      </c>
      <c r="F34" s="86" t="s">
        <v>1082</v>
      </c>
      <c r="G34" s="86" t="s">
        <v>1125</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1194</v>
      </c>
      <c r="B35" s="81" t="s">
        <v>1209</v>
      </c>
      <c r="C35" s="83" t="s">
        <v>1210</v>
      </c>
      <c r="D35" s="85" t="s">
        <v>1211</v>
      </c>
      <c r="E35" s="85" t="s">
        <v>1212</v>
      </c>
      <c r="F35" s="86" t="s">
        <v>1082</v>
      </c>
      <c r="G35" s="86" t="s">
        <v>1125</v>
      </c>
      <c r="H35" s="86">
        <v>1</v>
      </c>
      <c r="I35" s="88">
        <f>IF(COUNTIF(J35:AW35,"&lt;&gt;")=0,"",SUMPRODUCT(((Recommendations[ImplStatus]="Implemented")+(Recommendations[ImplStatus]="Compensated"))*ISNUMBER(MATCH(Recommendations[Id],J35:AW35,0)))/COUNTIF(J35:AW35,"&lt;&gt;"))</f>
        <v>0</v>
      </c>
      <c r="J35" s="90" t="s">
        <v>369</v>
      </c>
      <c r="K35" s="90" t="s">
        <v>374</v>
      </c>
      <c r="L35" s="90" t="s">
        <v>380</v>
      </c>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1194</v>
      </c>
      <c r="B36" s="81" t="s">
        <v>1213</v>
      </c>
      <c r="C36" s="83" t="s">
        <v>1214</v>
      </c>
      <c r="D36" s="85" t="s">
        <v>1215</v>
      </c>
      <c r="E36" s="85" t="s">
        <v>1216</v>
      </c>
      <c r="F36" s="86" t="s">
        <v>1082</v>
      </c>
      <c r="G36" s="86" t="s">
        <v>1125</v>
      </c>
      <c r="H36" s="86">
        <v>1</v>
      </c>
      <c r="I36" s="88">
        <f>IF(COUNTIF(J36:AW36,"&lt;&gt;")=0,"",SUMPRODUCT(((Recommendations[ImplStatus]="Implemented")+(Recommendations[ImplStatus]="Compensated"))*ISNUMBER(MATCH(Recommendations[Id],J36:AW36,0)))/COUNTIF(J36:AW36,"&lt;&gt;"))</f>
        <v>0</v>
      </c>
      <c r="J36" s="90" t="s">
        <v>380</v>
      </c>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1194</v>
      </c>
      <c r="B37" s="81" t="s">
        <v>1217</v>
      </c>
      <c r="C37" s="83" t="s">
        <v>1218</v>
      </c>
      <c r="D37" s="85" t="s">
        <v>1219</v>
      </c>
      <c r="E37" s="85" t="s">
        <v>1220</v>
      </c>
      <c r="F37" s="86" t="s">
        <v>1082</v>
      </c>
      <c r="G37" s="86" t="s">
        <v>1125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1194</v>
      </c>
      <c r="B38" s="81" t="s">
        <v>1221</v>
      </c>
      <c r="C38" s="83" t="s">
        <v>1222</v>
      </c>
      <c r="D38" s="85" t="s">
        <v>1223</v>
      </c>
      <c r="E38" s="85" t="s">
        <v>1224</v>
      </c>
      <c r="F38" s="86" t="s">
        <v>1225</v>
      </c>
      <c r="G38" s="86" t="s">
        <v>1125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1194</v>
      </c>
      <c r="B39" s="81" t="s">
        <v>1226</v>
      </c>
      <c r="C39" s="83" t="s">
        <v>1227</v>
      </c>
      <c r="D39" s="85" t="s">
        <v>1228</v>
      </c>
      <c r="E39" s="85" t="s">
        <v>1229</v>
      </c>
      <c r="F39" s="86" t="s">
        <v>1082</v>
      </c>
      <c r="G39" s="86" t="s">
        <v>1125</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57</v>
      </c>
      <c r="Q39" s="90" t="s">
        <v>63</v>
      </c>
      <c r="R39" s="90" t="s">
        <v>74</v>
      </c>
      <c r="S39" s="90" t="s">
        <v>118</v>
      </c>
      <c r="T39" s="90" t="s">
        <v>173</v>
      </c>
      <c r="U39" s="90" t="s">
        <v>178</v>
      </c>
      <c r="V39" s="90" t="s">
        <v>184</v>
      </c>
      <c r="W39" s="90" t="s">
        <v>189</v>
      </c>
      <c r="X39" s="90" t="s">
        <v>195</v>
      </c>
      <c r="Y39" s="90" t="s">
        <v>200</v>
      </c>
      <c r="Z39" s="90" t="s">
        <v>205</v>
      </c>
      <c r="AA39" s="90" t="s">
        <v>210</v>
      </c>
      <c r="AB39" s="90" t="s">
        <v>214</v>
      </c>
      <c r="AC39" s="90" t="s">
        <v>220</v>
      </c>
      <c r="AD39" s="90" t="s">
        <v>225</v>
      </c>
      <c r="AE39" s="90" t="s">
        <v>230</v>
      </c>
      <c r="AF39" s="90" t="s">
        <v>235</v>
      </c>
      <c r="AG39" s="90" t="s">
        <v>240</v>
      </c>
      <c r="AH39" s="90" t="s">
        <v>246</v>
      </c>
      <c r="AI39" s="90" t="s">
        <v>251</v>
      </c>
      <c r="AJ39" s="90" t="s">
        <v>256</v>
      </c>
      <c r="AK39" s="90" t="s">
        <v>261</v>
      </c>
      <c r="AL39" s="90" t="s">
        <v>267</v>
      </c>
      <c r="AM39" s="90" t="s">
        <v>274</v>
      </c>
      <c r="AN39" s="90" t="s">
        <v>280</v>
      </c>
      <c r="AO39" s="90" t="s">
        <v>285</v>
      </c>
      <c r="AP39" s="90" t="s">
        <v>290</v>
      </c>
      <c r="AQ39" s="90" t="s">
        <v>295</v>
      </c>
      <c r="AR39" s="90" t="s">
        <v>301</v>
      </c>
      <c r="AS39" s="90" t="s">
        <v>306</v>
      </c>
      <c r="AT39" s="90" t="s">
        <v>313</v>
      </c>
      <c r="AU39" s="90" t="s">
        <v>319</v>
      </c>
      <c r="AV39" s="90" t="s">
        <v>325</v>
      </c>
      <c r="AW39" s="101" t="s">
        <v>331</v>
      </c>
    </row>
    <row r="40" spans="1:49" ht="60" customHeight="1" x14ac:dyDescent="0.35">
      <c r="A40" s="98" t="s">
        <v>1194</v>
      </c>
      <c r="B40" s="81" t="s">
        <v>1230</v>
      </c>
      <c r="C40" s="83" t="s">
        <v>1231</v>
      </c>
      <c r="D40" s="85" t="s">
        <v>1232</v>
      </c>
      <c r="E40" s="85" t="s">
        <v>1233</v>
      </c>
      <c r="F40" s="86" t="s">
        <v>1082</v>
      </c>
      <c r="G40" s="86" t="s">
        <v>1125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1194</v>
      </c>
      <c r="B41" s="81" t="s">
        <v>1234</v>
      </c>
      <c r="C41" s="83" t="s">
        <v>1235</v>
      </c>
      <c r="D41" s="85" t="s">
        <v>1236</v>
      </c>
      <c r="E41" s="85" t="s">
        <v>1237</v>
      </c>
      <c r="F41" s="86" t="s">
        <v>1082</v>
      </c>
      <c r="G41" s="86" t="s">
        <v>1125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1194</v>
      </c>
      <c r="B42" s="81" t="s">
        <v>1238</v>
      </c>
      <c r="C42" s="83" t="s">
        <v>1239</v>
      </c>
      <c r="D42" s="85" t="s">
        <v>1240</v>
      </c>
      <c r="E42" s="85" t="s">
        <v>1241</v>
      </c>
      <c r="F42" s="86" t="s">
        <v>1140</v>
      </c>
      <c r="G42" s="86" t="s">
        <v>1125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1194</v>
      </c>
      <c r="B43" s="81" t="s">
        <v>1242</v>
      </c>
      <c r="C43" s="83" t="s">
        <v>1243</v>
      </c>
      <c r="D43" s="85" t="s">
        <v>1244</v>
      </c>
      <c r="E43" s="85" t="s">
        <v>1245</v>
      </c>
      <c r="F43" s="86" t="s">
        <v>1140</v>
      </c>
      <c r="G43" s="86" t="s">
        <v>1125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1246</v>
      </c>
      <c r="B44" s="80">
        <v>5</v>
      </c>
      <c r="C44" s="82" t="s">
        <v>25</v>
      </c>
      <c r="D44" s="84" t="s">
        <v>1247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1246</v>
      </c>
      <c r="B45" s="81" t="s">
        <v>1248</v>
      </c>
      <c r="C45" s="83" t="s">
        <v>1249</v>
      </c>
      <c r="D45" s="85" t="s">
        <v>1250</v>
      </c>
      <c r="E45" s="85" t="s">
        <v>1251</v>
      </c>
      <c r="F45" s="86" t="s">
        <v>1225</v>
      </c>
      <c r="G45" s="86" t="s">
        <v>1083</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1246</v>
      </c>
      <c r="B46" s="81" t="s">
        <v>1252</v>
      </c>
      <c r="C46" s="83" t="s">
        <v>1253</v>
      </c>
      <c r="D46" s="85" t="s">
        <v>1254</v>
      </c>
      <c r="E46" s="85" t="s">
        <v>1255</v>
      </c>
      <c r="F46" s="86" t="s">
        <v>1225</v>
      </c>
      <c r="G46" s="86" t="s">
        <v>1125</v>
      </c>
      <c r="H46" s="86">
        <v>1</v>
      </c>
      <c r="I46" s="88">
        <f>IF(COUNTIF(J46:AW46,"&lt;&gt;")=0,"",SUMPRODUCT(((Recommendations[ImplStatus]="Implemented")+(Recommendations[ImplStatus]="Compensated"))*ISNUMBER(MATCH(Recommendations[Id],J46:AW46,0)))/COUNTIF(J46:AW46,"&lt;&gt;"))</f>
        <v>0</v>
      </c>
      <c r="J46" s="90" t="s">
        <v>484</v>
      </c>
      <c r="K46" s="90" t="s">
        <v>490</v>
      </c>
      <c r="L46" s="90" t="s">
        <v>526</v>
      </c>
      <c r="M46" s="90" t="s">
        <v>544</v>
      </c>
      <c r="N46" s="90" t="s">
        <v>567</v>
      </c>
      <c r="O46" s="90" t="s">
        <v>583</v>
      </c>
      <c r="P46" s="90" t="s">
        <v>589</v>
      </c>
      <c r="Q46" s="90" t="s">
        <v>594</v>
      </c>
      <c r="R46" s="90" t="s">
        <v>600</v>
      </c>
      <c r="S46" s="90" t="s">
        <v>605</v>
      </c>
      <c r="T46" s="90" t="s">
        <v>611</v>
      </c>
      <c r="U46" s="90" t="s">
        <v>765</v>
      </c>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1246</v>
      </c>
      <c r="B47" s="81" t="s">
        <v>1256</v>
      </c>
      <c r="C47" s="83" t="s">
        <v>1257</v>
      </c>
      <c r="D47" s="85" t="s">
        <v>1258</v>
      </c>
      <c r="E47" s="85" t="s">
        <v>1259</v>
      </c>
      <c r="F47" s="86" t="s">
        <v>1225</v>
      </c>
      <c r="G47" s="86" t="s">
        <v>1125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1246</v>
      </c>
      <c r="B48" s="81" t="s">
        <v>1260</v>
      </c>
      <c r="C48" s="83" t="s">
        <v>1261</v>
      </c>
      <c r="D48" s="85" t="s">
        <v>1262</v>
      </c>
      <c r="E48" s="85" t="s">
        <v>1263</v>
      </c>
      <c r="F48" s="86" t="s">
        <v>1225</v>
      </c>
      <c r="G48" s="86" t="s">
        <v>1125</v>
      </c>
      <c r="H48" s="86">
        <v>1</v>
      </c>
      <c r="I48" s="88">
        <f>IF(COUNTIF(J48:AW48,"&lt;&gt;")=0,"",SUMPRODUCT(((Recommendations[ImplStatus]="Implemented")+(Recommendations[ImplStatus]="Compensated"))*ISNUMBER(MATCH(Recommendations[Id],J48:AW48,0)))/COUNTIF(J48:AW48,"&lt;&gt;"))</f>
        <v>0</v>
      </c>
      <c r="J48" s="90" t="s">
        <v>532</v>
      </c>
      <c r="K48" s="90" t="s">
        <v>551</v>
      </c>
      <c r="L48" s="90" t="s">
        <v>556</v>
      </c>
      <c r="M48" s="90" t="s">
        <v>561</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1246</v>
      </c>
      <c r="B49" s="81" t="s">
        <v>1264</v>
      </c>
      <c r="C49" s="83" t="s">
        <v>1265</v>
      </c>
      <c r="D49" s="85" t="s">
        <v>1266</v>
      </c>
      <c r="E49" s="85" t="s">
        <v>1267</v>
      </c>
      <c r="F49" s="86" t="s">
        <v>1225</v>
      </c>
      <c r="G49" s="86" t="s">
        <v>1083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1246</v>
      </c>
      <c r="B50" s="81" t="s">
        <v>1268</v>
      </c>
      <c r="C50" s="83" t="s">
        <v>1269</v>
      </c>
      <c r="D50" s="85" t="s">
        <v>1270</v>
      </c>
      <c r="E50" s="85" t="s">
        <v>1271</v>
      </c>
      <c r="F50" s="86" t="s">
        <v>1225</v>
      </c>
      <c r="G50" s="86" t="s">
        <v>1141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1272</v>
      </c>
      <c r="B51" s="80">
        <v>6</v>
      </c>
      <c r="C51" s="82" t="s">
        <v>25</v>
      </c>
      <c r="D51" s="84" t="s">
        <v>1273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1272</v>
      </c>
      <c r="B52" s="81" t="s">
        <v>1274</v>
      </c>
      <c r="C52" s="83" t="s">
        <v>1275</v>
      </c>
      <c r="D52" s="85" t="s">
        <v>1276</v>
      </c>
      <c r="E52" s="85" t="s">
        <v>1277</v>
      </c>
      <c r="F52" s="86" t="s">
        <v>1200</v>
      </c>
      <c r="G52" s="86" t="s">
        <v>1141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1272</v>
      </c>
      <c r="B53" s="81" t="s">
        <v>688</v>
      </c>
      <c r="C53" s="83" t="s">
        <v>1278</v>
      </c>
      <c r="D53" s="85" t="s">
        <v>1279</v>
      </c>
      <c r="E53" s="85" t="s">
        <v>1280</v>
      </c>
      <c r="F53" s="86" t="s">
        <v>1200</v>
      </c>
      <c r="G53" s="86" t="s">
        <v>1141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1272</v>
      </c>
      <c r="B54" s="81" t="s">
        <v>1281</v>
      </c>
      <c r="C54" s="83" t="s">
        <v>1282</v>
      </c>
      <c r="D54" s="85" t="s">
        <v>1283</v>
      </c>
      <c r="E54" s="85" t="s">
        <v>1284</v>
      </c>
      <c r="F54" s="86" t="s">
        <v>1225</v>
      </c>
      <c r="G54" s="86" t="s">
        <v>1125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1272</v>
      </c>
      <c r="B55" s="81" t="s">
        <v>1285</v>
      </c>
      <c r="C55" s="83" t="s">
        <v>1286</v>
      </c>
      <c r="D55" s="85" t="s">
        <v>1287</v>
      </c>
      <c r="E55" s="85" t="s">
        <v>1288</v>
      </c>
      <c r="F55" s="86" t="s">
        <v>1225</v>
      </c>
      <c r="G55" s="86" t="s">
        <v>1125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1272</v>
      </c>
      <c r="B56" s="81" t="s">
        <v>1289</v>
      </c>
      <c r="C56" s="83" t="s">
        <v>1290</v>
      </c>
      <c r="D56" s="85" t="s">
        <v>1291</v>
      </c>
      <c r="E56" s="85" t="s">
        <v>1292</v>
      </c>
      <c r="F56" s="86" t="s">
        <v>1225</v>
      </c>
      <c r="G56" s="86" t="s">
        <v>1125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1272</v>
      </c>
      <c r="B57" s="81" t="s">
        <v>1293</v>
      </c>
      <c r="C57" s="83" t="s">
        <v>1294</v>
      </c>
      <c r="D57" s="85" t="s">
        <v>1295</v>
      </c>
      <c r="E57" s="85" t="s">
        <v>1296</v>
      </c>
      <c r="F57" s="86" t="s">
        <v>1108</v>
      </c>
      <c r="G57" s="86" t="s">
        <v>1083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1272</v>
      </c>
      <c r="B58" s="81" t="s">
        <v>1297</v>
      </c>
      <c r="C58" s="83" t="s">
        <v>1298</v>
      </c>
      <c r="D58" s="85" t="s">
        <v>1299</v>
      </c>
      <c r="E58" s="85" t="s">
        <v>1300</v>
      </c>
      <c r="F58" s="86" t="s">
        <v>1225</v>
      </c>
      <c r="G58" s="86" t="s">
        <v>1125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1272</v>
      </c>
      <c r="B59" s="81" t="s">
        <v>1301</v>
      </c>
      <c r="C59" s="83" t="s">
        <v>1302</v>
      </c>
      <c r="D59" s="85" t="s">
        <v>1303</v>
      </c>
      <c r="E59" s="85" t="s">
        <v>1304</v>
      </c>
      <c r="F59" s="86" t="s">
        <v>1225</v>
      </c>
      <c r="G59" s="86" t="s">
        <v>1141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1305</v>
      </c>
      <c r="B60" s="80">
        <v>7</v>
      </c>
      <c r="C60" s="82" t="s">
        <v>25</v>
      </c>
      <c r="D60" s="84" t="s">
        <v>1306</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1305</v>
      </c>
      <c r="B61" s="81" t="s">
        <v>1307</v>
      </c>
      <c r="C61" s="83" t="s">
        <v>1308</v>
      </c>
      <c r="D61" s="85" t="s">
        <v>1309</v>
      </c>
      <c r="E61" s="85" t="s">
        <v>1310</v>
      </c>
      <c r="F61" s="86" t="s">
        <v>1200</v>
      </c>
      <c r="G61" s="86" t="s">
        <v>1141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1305</v>
      </c>
      <c r="B62" s="81" t="s">
        <v>1311</v>
      </c>
      <c r="C62" s="83" t="s">
        <v>1312</v>
      </c>
      <c r="D62" s="85" t="s">
        <v>1313</v>
      </c>
      <c r="E62" s="85" t="s">
        <v>1314</v>
      </c>
      <c r="F62" s="86" t="s">
        <v>1200</v>
      </c>
      <c r="G62" s="86" t="s">
        <v>1141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1305</v>
      </c>
      <c r="B63" s="81" t="s">
        <v>1315</v>
      </c>
      <c r="C63" s="83" t="s">
        <v>1316</v>
      </c>
      <c r="D63" s="85" t="s">
        <v>1317</v>
      </c>
      <c r="E63" s="85" t="s">
        <v>1318</v>
      </c>
      <c r="F63" s="86" t="s">
        <v>1108</v>
      </c>
      <c r="G63" s="86" t="s">
        <v>1125</v>
      </c>
      <c r="H63" s="86">
        <v>1</v>
      </c>
      <c r="I63" s="88">
        <f>IF(COUNTIF(J63:AW63,"&lt;&gt;")=0,"",SUMPRODUCT(((Recommendations[ImplStatus]="Implemented")+(Recommendations[ImplStatus]="Compensated"))*ISNUMBER(MATCH(Recommendations[Id],J63:AW63,0)))/COUNTIF(J63:AW63,"&lt;&gt;"))</f>
        <v>0</v>
      </c>
      <c r="J63" s="90" t="s">
        <v>90</v>
      </c>
      <c r="K63" s="90" t="s">
        <v>95</v>
      </c>
      <c r="L63" s="90" t="s">
        <v>101</v>
      </c>
      <c r="M63" s="90" t="s">
        <v>106</v>
      </c>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1305</v>
      </c>
      <c r="B64" s="81" t="s">
        <v>1319</v>
      </c>
      <c r="C64" s="83" t="s">
        <v>1320</v>
      </c>
      <c r="D64" s="85" t="s">
        <v>1321</v>
      </c>
      <c r="E64" s="85" t="s">
        <v>1322</v>
      </c>
      <c r="F64" s="86" t="s">
        <v>1108</v>
      </c>
      <c r="G64" s="86" t="s">
        <v>1125</v>
      </c>
      <c r="H64" s="86">
        <v>1</v>
      </c>
      <c r="I64" s="88">
        <f>IF(COUNTIF(J64:AW64,"&lt;&gt;")=0,"",SUMPRODUCT(((Recommendations[ImplStatus]="Implemented")+(Recommendations[ImplStatus]="Compensated"))*ISNUMBER(MATCH(Recommendations[Id],J64:AW64,0)))/COUNTIF(J64:AW64,"&lt;&gt;"))</f>
        <v>0</v>
      </c>
      <c r="J64" s="90" t="s">
        <v>90</v>
      </c>
      <c r="K64" s="90" t="s">
        <v>106</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1305</v>
      </c>
      <c r="B65" s="81" t="s">
        <v>1323</v>
      </c>
      <c r="C65" s="83" t="s">
        <v>1324</v>
      </c>
      <c r="D65" s="85" t="s">
        <v>1325</v>
      </c>
      <c r="E65" s="85" t="s">
        <v>1326</v>
      </c>
      <c r="F65" s="86" t="s">
        <v>1108</v>
      </c>
      <c r="G65" s="86" t="s">
        <v>1083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1305</v>
      </c>
      <c r="B66" s="81" t="s">
        <v>1327</v>
      </c>
      <c r="C66" s="83" t="s">
        <v>1328</v>
      </c>
      <c r="D66" s="85" t="s">
        <v>1329</v>
      </c>
      <c r="E66" s="85" t="s">
        <v>1330</v>
      </c>
      <c r="F66" s="86" t="s">
        <v>1108</v>
      </c>
      <c r="G66" s="86" t="s">
        <v>1083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1305</v>
      </c>
      <c r="B67" s="81" t="s">
        <v>1331</v>
      </c>
      <c r="C67" s="83" t="s">
        <v>1332</v>
      </c>
      <c r="D67" s="85" t="s">
        <v>1333</v>
      </c>
      <c r="E67" s="85" t="s">
        <v>1334</v>
      </c>
      <c r="F67" s="86" t="s">
        <v>1108</v>
      </c>
      <c r="G67" s="86" t="s">
        <v>1088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1335</v>
      </c>
      <c r="B68" s="80">
        <v>8</v>
      </c>
      <c r="C68" s="82" t="s">
        <v>25</v>
      </c>
      <c r="D68" s="84" t="s">
        <v>1336</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1335</v>
      </c>
      <c r="B69" s="81" t="s">
        <v>1337</v>
      </c>
      <c r="C69" s="83" t="s">
        <v>1338</v>
      </c>
      <c r="D69" s="85" t="s">
        <v>1339</v>
      </c>
      <c r="E69" s="85" t="s">
        <v>1340</v>
      </c>
      <c r="F69" s="86" t="s">
        <v>1200</v>
      </c>
      <c r="G69" s="86" t="s">
        <v>1141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1335</v>
      </c>
      <c r="B70" s="81" t="s">
        <v>1341</v>
      </c>
      <c r="C70" s="83" t="s">
        <v>1342</v>
      </c>
      <c r="D70" s="85" t="s">
        <v>1343</v>
      </c>
      <c r="E70" s="85" t="s">
        <v>1344</v>
      </c>
      <c r="F70" s="86" t="s">
        <v>1140</v>
      </c>
      <c r="G70" s="86" t="s">
        <v>1093</v>
      </c>
      <c r="H70" s="86">
        <v>1</v>
      </c>
      <c r="I70" s="88">
        <f>IF(COUNTIF(J70:AW70,"&lt;&gt;")=0,"",SUMPRODUCT(((Recommendations[ImplStatus]="Implemented")+(Recommendations[ImplStatus]="Compensated"))*ISNUMBER(MATCH(Recommendations[Id],J70:AW70,0)))/COUNTIF(J70:AW70,"&lt;&gt;"))</f>
        <v>0</v>
      </c>
      <c r="J70" s="90" t="s">
        <v>502</v>
      </c>
      <c r="K70" s="90" t="s">
        <v>634</v>
      </c>
      <c r="L70" s="90" t="s">
        <v>644</v>
      </c>
      <c r="M70" s="90" t="s">
        <v>655</v>
      </c>
      <c r="N70" s="90" t="s">
        <v>660</v>
      </c>
      <c r="O70" s="90" t="s">
        <v>666</v>
      </c>
      <c r="P70" s="90" t="s">
        <v>671</v>
      </c>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1335</v>
      </c>
      <c r="B71" s="81" t="s">
        <v>1345</v>
      </c>
      <c r="C71" s="83" t="s">
        <v>1346</v>
      </c>
      <c r="D71" s="85" t="s">
        <v>1347</v>
      </c>
      <c r="E71" s="85" t="s">
        <v>1348</v>
      </c>
      <c r="F71" s="86" t="s">
        <v>1140</v>
      </c>
      <c r="G71" s="86" t="s">
        <v>1125</v>
      </c>
      <c r="H71" s="86">
        <v>1</v>
      </c>
      <c r="I71" s="88">
        <f>IF(COUNTIF(J71:AW71,"&lt;&gt;")=0,"",SUMPRODUCT(((Recommendations[ImplStatus]="Implemented")+(Recommendations[ImplStatus]="Compensated"))*ISNUMBER(MATCH(Recommendations[Id],J71:AW71,0)))/COUNTIF(J71:AW71,"&lt;&gt;"))</f>
        <v>0</v>
      </c>
      <c r="J71" s="90" t="s">
        <v>660</v>
      </c>
      <c r="K71" s="90" t="s">
        <v>688</v>
      </c>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1335</v>
      </c>
      <c r="B72" s="81" t="s">
        <v>1349</v>
      </c>
      <c r="C72" s="83" t="s">
        <v>1350</v>
      </c>
      <c r="D72" s="85" t="s">
        <v>1351</v>
      </c>
      <c r="E72" s="85" t="s">
        <v>1352</v>
      </c>
      <c r="F72" s="86" t="s">
        <v>1353</v>
      </c>
      <c r="G72" s="86" t="s">
        <v>1125</v>
      </c>
      <c r="H72" s="86">
        <v>2</v>
      </c>
      <c r="I72" s="88">
        <f>IF(COUNTIF(J72:AW72,"&lt;&gt;")=0,"",SUMPRODUCT(((Recommendations[ImplStatus]="Implemented")+(Recommendations[ImplStatus]="Compensated"))*ISNUMBER(MATCH(Recommendations[Id],J72:AW72,0)))/COUNTIF(J72:AW72,"&lt;&gt;"))</f>
        <v>0</v>
      </c>
      <c r="J72" s="90" t="s">
        <v>162</v>
      </c>
      <c r="K72" s="90" t="s">
        <v>167</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1335</v>
      </c>
      <c r="B73" s="81" t="s">
        <v>1354</v>
      </c>
      <c r="C73" s="83" t="s">
        <v>1355</v>
      </c>
      <c r="D73" s="85" t="s">
        <v>1356</v>
      </c>
      <c r="E73" s="85" t="s">
        <v>1357</v>
      </c>
      <c r="F73" s="86" t="s">
        <v>1140</v>
      </c>
      <c r="G73" s="86" t="s">
        <v>1093</v>
      </c>
      <c r="H73" s="86">
        <v>2</v>
      </c>
      <c r="I73" s="88">
        <f>IF(COUNTIF(J73:AW73,"&lt;&gt;")=0,"",SUMPRODUCT(((Recommendations[ImplStatus]="Implemented")+(Recommendations[ImplStatus]="Compensated"))*ISNUMBER(MATCH(Recommendations[Id],J73:AW73,0)))/COUNTIF(J73:AW73,"&lt;&gt;"))</f>
        <v>0</v>
      </c>
      <c r="J73" s="90" t="s">
        <v>350</v>
      </c>
      <c r="K73" s="90" t="s">
        <v>508</v>
      </c>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1335</v>
      </c>
      <c r="B74" s="81" t="s">
        <v>1358</v>
      </c>
      <c r="C74" s="83" t="s">
        <v>1359</v>
      </c>
      <c r="D74" s="85" t="s">
        <v>1360</v>
      </c>
      <c r="E74" s="85" t="s">
        <v>1361</v>
      </c>
      <c r="F74" s="86" t="s">
        <v>1140</v>
      </c>
      <c r="G74" s="86" t="s">
        <v>1093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1335</v>
      </c>
      <c r="B75" s="81" t="s">
        <v>1362</v>
      </c>
      <c r="C75" s="83" t="s">
        <v>1363</v>
      </c>
      <c r="D75" s="85" t="s">
        <v>1364</v>
      </c>
      <c r="E75" s="85" t="s">
        <v>1365</v>
      </c>
      <c r="F75" s="86" t="s">
        <v>1140</v>
      </c>
      <c r="G75" s="86" t="s">
        <v>1093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1335</v>
      </c>
      <c r="B76" s="81" t="s">
        <v>1366</v>
      </c>
      <c r="C76" s="83" t="s">
        <v>1367</v>
      </c>
      <c r="D76" s="85" t="s">
        <v>1368</v>
      </c>
      <c r="E76" s="85" t="s">
        <v>1369</v>
      </c>
      <c r="F76" s="86" t="s">
        <v>1140</v>
      </c>
      <c r="G76" s="86" t="s">
        <v>1093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1335</v>
      </c>
      <c r="B77" s="81" t="s">
        <v>1370</v>
      </c>
      <c r="C77" s="83" t="s">
        <v>1371</v>
      </c>
      <c r="D77" s="85" t="s">
        <v>1372</v>
      </c>
      <c r="E77" s="85" t="s">
        <v>1373</v>
      </c>
      <c r="F77" s="86" t="s">
        <v>1140</v>
      </c>
      <c r="G77" s="86" t="s">
        <v>1093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1335</v>
      </c>
      <c r="B78" s="81" t="s">
        <v>1374</v>
      </c>
      <c r="C78" s="83" t="s">
        <v>1375</v>
      </c>
      <c r="D78" s="85" t="s">
        <v>1376</v>
      </c>
      <c r="E78" s="85" t="s">
        <v>1377</v>
      </c>
      <c r="F78" s="86" t="s">
        <v>1140</v>
      </c>
      <c r="G78" s="86" t="s">
        <v>1125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1335</v>
      </c>
      <c r="B79" s="81" t="s">
        <v>1378</v>
      </c>
      <c r="C79" s="83" t="s">
        <v>1379</v>
      </c>
      <c r="D79" s="85" t="s">
        <v>1380</v>
      </c>
      <c r="E79" s="85" t="s">
        <v>1381</v>
      </c>
      <c r="F79" s="86" t="s">
        <v>1140</v>
      </c>
      <c r="G79" s="86" t="s">
        <v>1093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1335</v>
      </c>
      <c r="B80" s="81" t="s">
        <v>1382</v>
      </c>
      <c r="C80" s="83" t="s">
        <v>1383</v>
      </c>
      <c r="D80" s="85" t="s">
        <v>1384</v>
      </c>
      <c r="E80" s="85" t="s">
        <v>1385</v>
      </c>
      <c r="F80" s="86" t="s">
        <v>1140</v>
      </c>
      <c r="G80" s="86" t="s">
        <v>1093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1386</v>
      </c>
      <c r="B81" s="80">
        <v>9</v>
      </c>
      <c r="C81" s="82" t="s">
        <v>25</v>
      </c>
      <c r="D81" s="84" t="s">
        <v>1387</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1386</v>
      </c>
      <c r="B82" s="81" t="s">
        <v>1388</v>
      </c>
      <c r="C82" s="83" t="s">
        <v>1389</v>
      </c>
      <c r="D82" s="85" t="s">
        <v>1390</v>
      </c>
      <c r="E82" s="85" t="s">
        <v>1391</v>
      </c>
      <c r="F82" s="86" t="s">
        <v>1108</v>
      </c>
      <c r="G82" s="86" t="s">
        <v>1125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1386</v>
      </c>
      <c r="B83" s="81" t="s">
        <v>1392</v>
      </c>
      <c r="C83" s="83" t="s">
        <v>1393</v>
      </c>
      <c r="D83" s="85" t="s">
        <v>1394</v>
      </c>
      <c r="E83" s="85" t="s">
        <v>1395</v>
      </c>
      <c r="F83" s="86" t="s">
        <v>1082</v>
      </c>
      <c r="G83" s="86" t="s">
        <v>1125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1386</v>
      </c>
      <c r="B84" s="81" t="s">
        <v>1396</v>
      </c>
      <c r="C84" s="83" t="s">
        <v>1397</v>
      </c>
      <c r="D84" s="85" t="s">
        <v>1398</v>
      </c>
      <c r="E84" s="85" t="s">
        <v>1399</v>
      </c>
      <c r="F84" s="86" t="s">
        <v>1353</v>
      </c>
      <c r="G84" s="86" t="s">
        <v>1125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1386</v>
      </c>
      <c r="B85" s="81" t="s">
        <v>1400</v>
      </c>
      <c r="C85" s="83" t="s">
        <v>1401</v>
      </c>
      <c r="D85" s="85" t="s">
        <v>1402</v>
      </c>
      <c r="E85" s="85" t="s">
        <v>1403</v>
      </c>
      <c r="F85" s="86" t="s">
        <v>1108</v>
      </c>
      <c r="G85" s="86" t="s">
        <v>1125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1386</v>
      </c>
      <c r="B86" s="81" t="s">
        <v>1404</v>
      </c>
      <c r="C86" s="83" t="s">
        <v>1405</v>
      </c>
      <c r="D86" s="85" t="s">
        <v>1406</v>
      </c>
      <c r="E86" s="85" t="s">
        <v>1407</v>
      </c>
      <c r="F86" s="86" t="s">
        <v>1353</v>
      </c>
      <c r="G86" s="86" t="s">
        <v>1125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1386</v>
      </c>
      <c r="B87" s="81" t="s">
        <v>1408</v>
      </c>
      <c r="C87" s="83" t="s">
        <v>1409</v>
      </c>
      <c r="D87" s="85" t="s">
        <v>1410</v>
      </c>
      <c r="E87" s="85" t="s">
        <v>1411</v>
      </c>
      <c r="F87" s="86" t="s">
        <v>1353</v>
      </c>
      <c r="G87" s="86" t="s">
        <v>1125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1386</v>
      </c>
      <c r="B88" s="81" t="s">
        <v>1412</v>
      </c>
      <c r="C88" s="83" t="s">
        <v>1413</v>
      </c>
      <c r="D88" s="85" t="s">
        <v>1414</v>
      </c>
      <c r="E88" s="85" t="s">
        <v>1415</v>
      </c>
      <c r="F88" s="86" t="s">
        <v>1353</v>
      </c>
      <c r="G88" s="86" t="s">
        <v>1125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1416</v>
      </c>
      <c r="B89" s="80">
        <v>10</v>
      </c>
      <c r="C89" s="82" t="s">
        <v>25</v>
      </c>
      <c r="D89" s="84" t="s">
        <v>1417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1416</v>
      </c>
      <c r="B90" s="81" t="s">
        <v>1418</v>
      </c>
      <c r="C90" s="83" t="s">
        <v>1419</v>
      </c>
      <c r="D90" s="85" t="s">
        <v>1420</v>
      </c>
      <c r="E90" s="85" t="s">
        <v>1421</v>
      </c>
      <c r="F90" s="86" t="s">
        <v>1082</v>
      </c>
      <c r="G90" s="86" t="s">
        <v>1093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1416</v>
      </c>
      <c r="B91" s="81" t="s">
        <v>1422</v>
      </c>
      <c r="C91" s="83" t="s">
        <v>1423</v>
      </c>
      <c r="D91" s="85" t="s">
        <v>1424</v>
      </c>
      <c r="E91" s="85" t="s">
        <v>1425</v>
      </c>
      <c r="F91" s="86" t="s">
        <v>1082</v>
      </c>
      <c r="G91" s="86" t="s">
        <v>1125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1416</v>
      </c>
      <c r="B92" s="81" t="s">
        <v>1426</v>
      </c>
      <c r="C92" s="83" t="s">
        <v>1427</v>
      </c>
      <c r="D92" s="85" t="s">
        <v>1428</v>
      </c>
      <c r="E92" s="85" t="s">
        <v>1429</v>
      </c>
      <c r="F92" s="86" t="s">
        <v>1082</v>
      </c>
      <c r="G92" s="86" t="s">
        <v>1125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1416</v>
      </c>
      <c r="B93" s="81" t="s">
        <v>1430</v>
      </c>
      <c r="C93" s="83" t="s">
        <v>1431</v>
      </c>
      <c r="D93" s="85" t="s">
        <v>1432</v>
      </c>
      <c r="E93" s="85" t="s">
        <v>1433</v>
      </c>
      <c r="F93" s="86" t="s">
        <v>1082</v>
      </c>
      <c r="G93" s="86" t="s">
        <v>1093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1416</v>
      </c>
      <c r="B94" s="81" t="s">
        <v>1434</v>
      </c>
      <c r="C94" s="83" t="s">
        <v>1435</v>
      </c>
      <c r="D94" s="85" t="s">
        <v>1436</v>
      </c>
      <c r="E94" s="85" t="s">
        <v>1437</v>
      </c>
      <c r="F94" s="86" t="s">
        <v>1082</v>
      </c>
      <c r="G94" s="86" t="s">
        <v>1125</v>
      </c>
      <c r="H94" s="86">
        <v>2</v>
      </c>
      <c r="I94" s="88">
        <f>IF(COUNTIF(J94:AW94,"&lt;&gt;")=0,"",SUMPRODUCT(((Recommendations[ImplStatus]="Implemented")+(Recommendations[ImplStatus]="Compensated"))*ISNUMBER(MATCH(Recommendations[Id],J94:AW94,0)))/COUNTIF(J94:AW94,"&lt;&gt;"))</f>
        <v>0</v>
      </c>
      <c r="J94" s="90" t="s">
        <v>112</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1416</v>
      </c>
      <c r="B95" s="81" t="s">
        <v>1438</v>
      </c>
      <c r="C95" s="83" t="s">
        <v>1439</v>
      </c>
      <c r="D95" s="85" t="s">
        <v>1440</v>
      </c>
      <c r="E95" s="85" t="s">
        <v>1441</v>
      </c>
      <c r="F95" s="86" t="s">
        <v>1082</v>
      </c>
      <c r="G95" s="86" t="s">
        <v>1125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1416</v>
      </c>
      <c r="B96" s="81" t="s">
        <v>1442</v>
      </c>
      <c r="C96" s="83" t="s">
        <v>1443</v>
      </c>
      <c r="D96" s="85" t="s">
        <v>1444</v>
      </c>
      <c r="E96" s="85" t="s">
        <v>1445</v>
      </c>
      <c r="F96" s="86" t="s">
        <v>1082</v>
      </c>
      <c r="G96" s="86" t="s">
        <v>1093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1446</v>
      </c>
      <c r="B97" s="80">
        <v>11</v>
      </c>
      <c r="C97" s="82" t="s">
        <v>25</v>
      </c>
      <c r="D97" s="84" t="s">
        <v>1447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1446</v>
      </c>
      <c r="B98" s="81" t="s">
        <v>1448</v>
      </c>
      <c r="C98" s="83" t="s">
        <v>1449</v>
      </c>
      <c r="D98" s="85" t="s">
        <v>1450</v>
      </c>
      <c r="E98" s="85" t="s">
        <v>1451</v>
      </c>
      <c r="F98" s="86" t="s">
        <v>1200</v>
      </c>
      <c r="G98" s="86" t="s">
        <v>1141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1446</v>
      </c>
      <c r="B99" s="81" t="s">
        <v>1452</v>
      </c>
      <c r="C99" s="83" t="s">
        <v>1453</v>
      </c>
      <c r="D99" s="85" t="s">
        <v>1454</v>
      </c>
      <c r="E99" s="85" t="s">
        <v>1455</v>
      </c>
      <c r="F99" s="86" t="s">
        <v>1140</v>
      </c>
      <c r="G99" s="86" t="s">
        <v>1456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1446</v>
      </c>
      <c r="B100" s="81" t="s">
        <v>1457</v>
      </c>
      <c r="C100" s="83" t="s">
        <v>1458</v>
      </c>
      <c r="D100" s="85" t="s">
        <v>1459</v>
      </c>
      <c r="E100" s="85" t="s">
        <v>1460</v>
      </c>
      <c r="F100" s="86" t="s">
        <v>1140</v>
      </c>
      <c r="G100" s="86" t="s">
        <v>1125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1446</v>
      </c>
      <c r="B101" s="81" t="s">
        <v>1461</v>
      </c>
      <c r="C101" s="83" t="s">
        <v>1462</v>
      </c>
      <c r="D101" s="85" t="s">
        <v>1463</v>
      </c>
      <c r="E101" s="85" t="s">
        <v>1464</v>
      </c>
      <c r="F101" s="86" t="s">
        <v>1140</v>
      </c>
      <c r="G101" s="86" t="s">
        <v>1456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1446</v>
      </c>
      <c r="B102" s="81" t="s">
        <v>1465</v>
      </c>
      <c r="C102" s="83" t="s">
        <v>1466</v>
      </c>
      <c r="D102" s="85" t="s">
        <v>1467</v>
      </c>
      <c r="E102" s="85" t="s">
        <v>1468</v>
      </c>
      <c r="F102" s="86" t="s">
        <v>1140</v>
      </c>
      <c r="G102" s="86" t="s">
        <v>1456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1469</v>
      </c>
      <c r="B103" s="80">
        <v>12</v>
      </c>
      <c r="C103" s="82" t="s">
        <v>25</v>
      </c>
      <c r="D103" s="84" t="s">
        <v>1470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1469</v>
      </c>
      <c r="B104" s="81" t="s">
        <v>1471</v>
      </c>
      <c r="C104" s="83" t="s">
        <v>1472</v>
      </c>
      <c r="D104" s="85" t="s">
        <v>1473</v>
      </c>
      <c r="E104" s="85" t="s">
        <v>1474</v>
      </c>
      <c r="F104" s="86" t="s">
        <v>1353</v>
      </c>
      <c r="G104" s="86" t="s">
        <v>1125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1469</v>
      </c>
      <c r="B105" s="81" t="s">
        <v>1475</v>
      </c>
      <c r="C105" s="83" t="s">
        <v>1476</v>
      </c>
      <c r="D105" s="85" t="s">
        <v>1477</v>
      </c>
      <c r="E105" s="85" t="s">
        <v>1478</v>
      </c>
      <c r="F105" s="86" t="s">
        <v>1353</v>
      </c>
      <c r="G105" s="86" t="s">
        <v>1125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1469</v>
      </c>
      <c r="B106" s="81" t="s">
        <v>1479</v>
      </c>
      <c r="C106" s="83" t="s">
        <v>1480</v>
      </c>
      <c r="D106" s="85" t="s">
        <v>1481</v>
      </c>
      <c r="E106" s="85" t="s">
        <v>1482</v>
      </c>
      <c r="F106" s="86" t="s">
        <v>1353</v>
      </c>
      <c r="G106" s="86" t="s">
        <v>1125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1469</v>
      </c>
      <c r="B107" s="81" t="s">
        <v>1483</v>
      </c>
      <c r="C107" s="83" t="s">
        <v>1484</v>
      </c>
      <c r="D107" s="85" t="s">
        <v>1485</v>
      </c>
      <c r="E107" s="85" t="s">
        <v>1486</v>
      </c>
      <c r="F107" s="86" t="s">
        <v>1200</v>
      </c>
      <c r="G107" s="86" t="s">
        <v>1141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1469</v>
      </c>
      <c r="B108" s="81" t="s">
        <v>1487</v>
      </c>
      <c r="C108" s="83" t="s">
        <v>1488</v>
      </c>
      <c r="D108" s="85" t="s">
        <v>1489</v>
      </c>
      <c r="E108" s="85" t="s">
        <v>1490</v>
      </c>
      <c r="F108" s="86" t="s">
        <v>1353</v>
      </c>
      <c r="G108" s="86" t="s">
        <v>1125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1469</v>
      </c>
      <c r="B109" s="81" t="s">
        <v>1491</v>
      </c>
      <c r="C109" s="83" t="s">
        <v>1492</v>
      </c>
      <c r="D109" s="85" t="s">
        <v>1493</v>
      </c>
      <c r="E109" s="85" t="s">
        <v>1494</v>
      </c>
      <c r="F109" s="86" t="s">
        <v>1353</v>
      </c>
      <c r="G109" s="86" t="s">
        <v>1125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1469</v>
      </c>
      <c r="B110" s="81" t="s">
        <v>1495</v>
      </c>
      <c r="C110" s="83" t="s">
        <v>1496</v>
      </c>
      <c r="D110" s="85" t="s">
        <v>1497</v>
      </c>
      <c r="E110" s="85" t="s">
        <v>1498</v>
      </c>
      <c r="F110" s="86" t="s">
        <v>1082</v>
      </c>
      <c r="G110" s="86" t="s">
        <v>1125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1469</v>
      </c>
      <c r="B111" s="81" t="s">
        <v>1499</v>
      </c>
      <c r="C111" s="83" t="s">
        <v>1500</v>
      </c>
      <c r="D111" s="85" t="s">
        <v>1501</v>
      </c>
      <c r="E111" s="85" t="s">
        <v>1502</v>
      </c>
      <c r="F111" s="86" t="s">
        <v>1082</v>
      </c>
      <c r="G111" s="86" t="s">
        <v>1125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1503</v>
      </c>
      <c r="B112" s="80">
        <v>13</v>
      </c>
      <c r="C112" s="82" t="s">
        <v>25</v>
      </c>
      <c r="D112" s="84" t="s">
        <v>1504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1503</v>
      </c>
      <c r="B113" s="81" t="s">
        <v>1505</v>
      </c>
      <c r="C113" s="83" t="s">
        <v>1506</v>
      </c>
      <c r="D113" s="85" t="s">
        <v>1507</v>
      </c>
      <c r="E113" s="85" t="s">
        <v>1508</v>
      </c>
      <c r="F113" s="86" t="s">
        <v>1353</v>
      </c>
      <c r="G113" s="86" t="s">
        <v>1093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1503</v>
      </c>
      <c r="B114" s="81" t="s">
        <v>1509</v>
      </c>
      <c r="C114" s="83" t="s">
        <v>1510</v>
      </c>
      <c r="D114" s="85" t="s">
        <v>1511</v>
      </c>
      <c r="E114" s="85" t="s">
        <v>1512</v>
      </c>
      <c r="F114" s="86" t="s">
        <v>1082</v>
      </c>
      <c r="G114" s="86" t="s">
        <v>1093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1503</v>
      </c>
      <c r="B115" s="81" t="s">
        <v>1513</v>
      </c>
      <c r="C115" s="83" t="s">
        <v>1514</v>
      </c>
      <c r="D115" s="85" t="s">
        <v>1515</v>
      </c>
      <c r="E115" s="85" t="s">
        <v>1516</v>
      </c>
      <c r="F115" s="86" t="s">
        <v>1353</v>
      </c>
      <c r="G115" s="86" t="s">
        <v>1093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1503</v>
      </c>
      <c r="B116" s="81" t="s">
        <v>1517</v>
      </c>
      <c r="C116" s="83" t="s">
        <v>1518</v>
      </c>
      <c r="D116" s="85" t="s">
        <v>1519</v>
      </c>
      <c r="E116" s="85" t="s">
        <v>1520</v>
      </c>
      <c r="F116" s="86" t="s">
        <v>1353</v>
      </c>
      <c r="G116" s="86" t="s">
        <v>1125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1503</v>
      </c>
      <c r="B117" s="81" t="s">
        <v>1521</v>
      </c>
      <c r="C117" s="83" t="s">
        <v>1522</v>
      </c>
      <c r="D117" s="85" t="s">
        <v>1523</v>
      </c>
      <c r="E117" s="85" t="s">
        <v>1524</v>
      </c>
      <c r="F117" s="86" t="s">
        <v>1082</v>
      </c>
      <c r="G117" s="86" t="s">
        <v>1125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1503</v>
      </c>
      <c r="B118" s="81" t="s">
        <v>1525</v>
      </c>
      <c r="C118" s="83" t="s">
        <v>1526</v>
      </c>
      <c r="D118" s="85" t="s">
        <v>1527</v>
      </c>
      <c r="E118" s="85" t="s">
        <v>1528</v>
      </c>
      <c r="F118" s="86" t="s">
        <v>1353</v>
      </c>
      <c r="G118" s="86" t="s">
        <v>1093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1503</v>
      </c>
      <c r="B119" s="81" t="s">
        <v>1529</v>
      </c>
      <c r="C119" s="83" t="s">
        <v>1530</v>
      </c>
      <c r="D119" s="85" t="s">
        <v>1531</v>
      </c>
      <c r="E119" s="85" t="s">
        <v>1532</v>
      </c>
      <c r="F119" s="86" t="s">
        <v>1082</v>
      </c>
      <c r="G119" s="86" t="s">
        <v>1125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1503</v>
      </c>
      <c r="B120" s="81" t="s">
        <v>1533</v>
      </c>
      <c r="C120" s="83" t="s">
        <v>1534</v>
      </c>
      <c r="D120" s="85" t="s">
        <v>1535</v>
      </c>
      <c r="E120" s="85" t="s">
        <v>1536</v>
      </c>
      <c r="F120" s="86" t="s">
        <v>1353</v>
      </c>
      <c r="G120" s="86" t="s">
        <v>1125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1503</v>
      </c>
      <c r="B121" s="81" t="s">
        <v>1537</v>
      </c>
      <c r="C121" s="83" t="s">
        <v>1538</v>
      </c>
      <c r="D121" s="85" t="s">
        <v>1539</v>
      </c>
      <c r="E121" s="85" t="s">
        <v>1540</v>
      </c>
      <c r="F121" s="86" t="s">
        <v>1353</v>
      </c>
      <c r="G121" s="86" t="s">
        <v>1125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1503</v>
      </c>
      <c r="B122" s="81" t="s">
        <v>1541</v>
      </c>
      <c r="C122" s="83" t="s">
        <v>1542</v>
      </c>
      <c r="D122" s="85" t="s">
        <v>1543</v>
      </c>
      <c r="E122" s="85" t="s">
        <v>1544</v>
      </c>
      <c r="F122" s="86" t="s">
        <v>1353</v>
      </c>
      <c r="G122" s="86" t="s">
        <v>1125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1503</v>
      </c>
      <c r="B123" s="81" t="s">
        <v>1545</v>
      </c>
      <c r="C123" s="83" t="s">
        <v>1546</v>
      </c>
      <c r="D123" s="85" t="s">
        <v>1547</v>
      </c>
      <c r="E123" s="85" t="s">
        <v>1548</v>
      </c>
      <c r="F123" s="86" t="s">
        <v>1353</v>
      </c>
      <c r="G123" s="86" t="s">
        <v>1093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1549</v>
      </c>
      <c r="B124" s="80">
        <v>14</v>
      </c>
      <c r="C124" s="82" t="s">
        <v>25</v>
      </c>
      <c r="D124" s="84" t="s">
        <v>1550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1549</v>
      </c>
      <c r="B125" s="81" t="s">
        <v>1551</v>
      </c>
      <c r="C125" s="83" t="s">
        <v>1552</v>
      </c>
      <c r="D125" s="85" t="s">
        <v>1553</v>
      </c>
      <c r="E125" s="85" t="s">
        <v>1554</v>
      </c>
      <c r="F125" s="86" t="s">
        <v>1200</v>
      </c>
      <c r="G125" s="86" t="s">
        <v>1141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1549</v>
      </c>
      <c r="B126" s="81" t="s">
        <v>1555</v>
      </c>
      <c r="C126" s="83" t="s">
        <v>1556</v>
      </c>
      <c r="D126" s="85" t="s">
        <v>1557</v>
      </c>
      <c r="E126" s="85" t="s">
        <v>1558</v>
      </c>
      <c r="F126" s="86" t="s">
        <v>1225</v>
      </c>
      <c r="G126" s="86" t="s">
        <v>1125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1549</v>
      </c>
      <c r="B127" s="81" t="s">
        <v>1559</v>
      </c>
      <c r="C127" s="83" t="s">
        <v>1560</v>
      </c>
      <c r="D127" s="85" t="s">
        <v>1561</v>
      </c>
      <c r="E127" s="85" t="s">
        <v>1562</v>
      </c>
      <c r="F127" s="86" t="s">
        <v>1225</v>
      </c>
      <c r="G127" s="86" t="s">
        <v>1125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1549</v>
      </c>
      <c r="B128" s="81" t="s">
        <v>1563</v>
      </c>
      <c r="C128" s="83" t="s">
        <v>1564</v>
      </c>
      <c r="D128" s="85" t="s">
        <v>1565</v>
      </c>
      <c r="E128" s="85" t="s">
        <v>1566</v>
      </c>
      <c r="F128" s="86" t="s">
        <v>1225</v>
      </c>
      <c r="G128" s="86" t="s">
        <v>1125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1549</v>
      </c>
      <c r="B129" s="81" t="s">
        <v>1567</v>
      </c>
      <c r="C129" s="83" t="s">
        <v>1568</v>
      </c>
      <c r="D129" s="85" t="s">
        <v>1569</v>
      </c>
      <c r="E129" s="85" t="s">
        <v>1570</v>
      </c>
      <c r="F129" s="86" t="s">
        <v>1225</v>
      </c>
      <c r="G129" s="86" t="s">
        <v>1125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1549</v>
      </c>
      <c r="B130" s="81" t="s">
        <v>1571</v>
      </c>
      <c r="C130" s="83" t="s">
        <v>1572</v>
      </c>
      <c r="D130" s="85" t="s">
        <v>1573</v>
      </c>
      <c r="E130" s="85" t="s">
        <v>1574</v>
      </c>
      <c r="F130" s="86" t="s">
        <v>1225</v>
      </c>
      <c r="G130" s="86" t="s">
        <v>1125</v>
      </c>
      <c r="H130" s="86">
        <v>1</v>
      </c>
      <c r="I130" s="88">
        <f>IF(COUNTIF(J130:AW130,"&lt;&gt;")=0,"",SUMPRODUCT(((Recommendations[ImplStatus]="Implemented")+(Recommendations[ImplStatus]="Compensated"))*ISNUMBER(MATCH(Recommendations[Id],J130:AW130,0)))/COUNTIF(J130:AW130,"&lt;&gt;"))</f>
        <v>0</v>
      </c>
      <c r="J130" s="90" t="s">
        <v>770</v>
      </c>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1549</v>
      </c>
      <c r="B131" s="81" t="s">
        <v>1575</v>
      </c>
      <c r="C131" s="83" t="s">
        <v>1576</v>
      </c>
      <c r="D131" s="85" t="s">
        <v>1577</v>
      </c>
      <c r="E131" s="85" t="s">
        <v>1578</v>
      </c>
      <c r="F131" s="86" t="s">
        <v>1225</v>
      </c>
      <c r="G131" s="86" t="s">
        <v>1125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1549</v>
      </c>
      <c r="B132" s="81" t="s">
        <v>1579</v>
      </c>
      <c r="C132" s="83" t="s">
        <v>1580</v>
      </c>
      <c r="D132" s="85" t="s">
        <v>1581</v>
      </c>
      <c r="E132" s="85" t="s">
        <v>1582</v>
      </c>
      <c r="F132" s="86" t="s">
        <v>1225</v>
      </c>
      <c r="G132" s="86" t="s">
        <v>1125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1549</v>
      </c>
      <c r="B133" s="81" t="s">
        <v>1583</v>
      </c>
      <c r="C133" s="83" t="s">
        <v>1584</v>
      </c>
      <c r="D133" s="85" t="s">
        <v>1585</v>
      </c>
      <c r="E133" s="85" t="s">
        <v>1586</v>
      </c>
      <c r="F133" s="86" t="s">
        <v>1225</v>
      </c>
      <c r="G133" s="86" t="s">
        <v>1125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1587</v>
      </c>
      <c r="B134" s="80">
        <v>15</v>
      </c>
      <c r="C134" s="82" t="s">
        <v>25</v>
      </c>
      <c r="D134" s="84" t="s">
        <v>1588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1587</v>
      </c>
      <c r="B135" s="81" t="s">
        <v>1589</v>
      </c>
      <c r="C135" s="83" t="s">
        <v>1590</v>
      </c>
      <c r="D135" s="85" t="s">
        <v>1591</v>
      </c>
      <c r="E135" s="85" t="s">
        <v>1592</v>
      </c>
      <c r="F135" s="86" t="s">
        <v>1225</v>
      </c>
      <c r="G135" s="86" t="s">
        <v>1083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1587</v>
      </c>
      <c r="B136" s="81" t="s">
        <v>1593</v>
      </c>
      <c r="C136" s="83" t="s">
        <v>1594</v>
      </c>
      <c r="D136" s="85" t="s">
        <v>1595</v>
      </c>
      <c r="E136" s="85" t="s">
        <v>1596</v>
      </c>
      <c r="F136" s="86" t="s">
        <v>1200</v>
      </c>
      <c r="G136" s="86" t="s">
        <v>1141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1587</v>
      </c>
      <c r="B137" s="81" t="s">
        <v>1597</v>
      </c>
      <c r="C137" s="83" t="s">
        <v>1598</v>
      </c>
      <c r="D137" s="85" t="s">
        <v>1599</v>
      </c>
      <c r="E137" s="85" t="s">
        <v>1600</v>
      </c>
      <c r="F137" s="86" t="s">
        <v>1225</v>
      </c>
      <c r="G137" s="86" t="s">
        <v>1141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1587</v>
      </c>
      <c r="B138" s="81" t="s">
        <v>1601</v>
      </c>
      <c r="C138" s="83" t="s">
        <v>1602</v>
      </c>
      <c r="D138" s="85" t="s">
        <v>1603</v>
      </c>
      <c r="E138" s="85" t="s">
        <v>1604</v>
      </c>
      <c r="F138" s="86" t="s">
        <v>1200</v>
      </c>
      <c r="G138" s="86" t="s">
        <v>1141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1587</v>
      </c>
      <c r="B139" s="81" t="s">
        <v>1605</v>
      </c>
      <c r="C139" s="83" t="s">
        <v>1606</v>
      </c>
      <c r="D139" s="85" t="s">
        <v>1607</v>
      </c>
      <c r="E139" s="85" t="s">
        <v>1608</v>
      </c>
      <c r="F139" s="86" t="s">
        <v>1225</v>
      </c>
      <c r="G139" s="86" t="s">
        <v>1141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1587</v>
      </c>
      <c r="B140" s="81" t="s">
        <v>1609</v>
      </c>
      <c r="C140" s="83" t="s">
        <v>1610</v>
      </c>
      <c r="D140" s="85" t="s">
        <v>1611</v>
      </c>
      <c r="E140" s="85" t="s">
        <v>1612</v>
      </c>
      <c r="F140" s="86" t="s">
        <v>1140</v>
      </c>
      <c r="G140" s="86" t="s">
        <v>1141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1587</v>
      </c>
      <c r="B141" s="81" t="s">
        <v>1613</v>
      </c>
      <c r="C141" s="83" t="s">
        <v>1614</v>
      </c>
      <c r="D141" s="85" t="s">
        <v>1615</v>
      </c>
      <c r="E141" s="85" t="s">
        <v>1616</v>
      </c>
      <c r="F141" s="86" t="s">
        <v>1140</v>
      </c>
      <c r="G141" s="86" t="s">
        <v>1125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1617</v>
      </c>
      <c r="B142" s="80">
        <v>16</v>
      </c>
      <c r="C142" s="82" t="s">
        <v>25</v>
      </c>
      <c r="D142" s="84" t="s">
        <v>1618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1617</v>
      </c>
      <c r="B143" s="81" t="s">
        <v>1619</v>
      </c>
      <c r="C143" s="83" t="s">
        <v>1620</v>
      </c>
      <c r="D143" s="85" t="s">
        <v>1621</v>
      </c>
      <c r="E143" s="85" t="s">
        <v>1622</v>
      </c>
      <c r="F143" s="86" t="s">
        <v>1200</v>
      </c>
      <c r="G143" s="86" t="s">
        <v>1141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1617</v>
      </c>
      <c r="B144" s="81" t="s">
        <v>1623</v>
      </c>
      <c r="C144" s="83" t="s">
        <v>1624</v>
      </c>
      <c r="D144" s="85" t="s">
        <v>1625</v>
      </c>
      <c r="E144" s="85" t="s">
        <v>1626</v>
      </c>
      <c r="F144" s="86" t="s">
        <v>1200</v>
      </c>
      <c r="G144" s="86" t="s">
        <v>1141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1617</v>
      </c>
      <c r="B145" s="81" t="s">
        <v>1627</v>
      </c>
      <c r="C145" s="83" t="s">
        <v>1628</v>
      </c>
      <c r="D145" s="85" t="s">
        <v>1629</v>
      </c>
      <c r="E145" s="85" t="s">
        <v>1630</v>
      </c>
      <c r="F145" s="86" t="s">
        <v>1108</v>
      </c>
      <c r="G145" s="86" t="s">
        <v>1093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1617</v>
      </c>
      <c r="B146" s="81" t="s">
        <v>1631</v>
      </c>
      <c r="C146" s="83" t="s">
        <v>1632</v>
      </c>
      <c r="D146" s="85" t="s">
        <v>1633</v>
      </c>
      <c r="E146" s="85" t="s">
        <v>1634</v>
      </c>
      <c r="F146" s="86" t="s">
        <v>1108</v>
      </c>
      <c r="G146" s="86" t="s">
        <v>1083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1617</v>
      </c>
      <c r="B147" s="81" t="s">
        <v>1635</v>
      </c>
      <c r="C147" s="83" t="s">
        <v>1636</v>
      </c>
      <c r="D147" s="85" t="s">
        <v>1637</v>
      </c>
      <c r="E147" s="85" t="s">
        <v>1638</v>
      </c>
      <c r="F147" s="86" t="s">
        <v>1108</v>
      </c>
      <c r="G147" s="86" t="s">
        <v>1125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1617</v>
      </c>
      <c r="B148" s="81" t="s">
        <v>1639</v>
      </c>
      <c r="C148" s="83" t="s">
        <v>1640</v>
      </c>
      <c r="D148" s="85" t="s">
        <v>1641</v>
      </c>
      <c r="E148" s="85" t="s">
        <v>1642</v>
      </c>
      <c r="F148" s="86" t="s">
        <v>1200</v>
      </c>
      <c r="G148" s="86" t="s">
        <v>1141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1617</v>
      </c>
      <c r="B149" s="81" t="s">
        <v>1643</v>
      </c>
      <c r="C149" s="83" t="s">
        <v>1644</v>
      </c>
      <c r="D149" s="85" t="s">
        <v>1645</v>
      </c>
      <c r="E149" s="85" t="s">
        <v>1646</v>
      </c>
      <c r="F149" s="86" t="s">
        <v>1108</v>
      </c>
      <c r="G149" s="86" t="s">
        <v>1125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1617</v>
      </c>
      <c r="B150" s="81" t="s">
        <v>1647</v>
      </c>
      <c r="C150" s="83" t="s">
        <v>1648</v>
      </c>
      <c r="D150" s="85" t="s">
        <v>1649</v>
      </c>
      <c r="E150" s="85" t="s">
        <v>1650</v>
      </c>
      <c r="F150" s="86" t="s">
        <v>1353</v>
      </c>
      <c r="G150" s="86" t="s">
        <v>1125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1617</v>
      </c>
      <c r="B151" s="81" t="s">
        <v>1651</v>
      </c>
      <c r="C151" s="83" t="s">
        <v>1652</v>
      </c>
      <c r="D151" s="85" t="s">
        <v>1653</v>
      </c>
      <c r="E151" s="85" t="s">
        <v>1654</v>
      </c>
      <c r="F151" s="86" t="s">
        <v>1225</v>
      </c>
      <c r="G151" s="86" t="s">
        <v>1125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1617</v>
      </c>
      <c r="B152" s="81" t="s">
        <v>1655</v>
      </c>
      <c r="C152" s="83" t="s">
        <v>1656</v>
      </c>
      <c r="D152" s="85" t="s">
        <v>1657</v>
      </c>
      <c r="E152" s="85" t="s">
        <v>1658</v>
      </c>
      <c r="F152" s="86" t="s">
        <v>1108</v>
      </c>
      <c r="G152" s="86" t="s">
        <v>1125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1617</v>
      </c>
      <c r="B153" s="81" t="s">
        <v>1659</v>
      </c>
      <c r="C153" s="83" t="s">
        <v>1660</v>
      </c>
      <c r="D153" s="85" t="s">
        <v>1661</v>
      </c>
      <c r="E153" s="85" t="s">
        <v>1662</v>
      </c>
      <c r="F153" s="86" t="s">
        <v>1108</v>
      </c>
      <c r="G153" s="86" t="s">
        <v>1125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1617</v>
      </c>
      <c r="B154" s="81" t="s">
        <v>1663</v>
      </c>
      <c r="C154" s="83" t="s">
        <v>1664</v>
      </c>
      <c r="D154" s="85" t="s">
        <v>1665</v>
      </c>
      <c r="E154" s="85" t="s">
        <v>1666</v>
      </c>
      <c r="F154" s="86" t="s">
        <v>1108</v>
      </c>
      <c r="G154" s="86" t="s">
        <v>1125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1617</v>
      </c>
      <c r="B155" s="81" t="s">
        <v>1667</v>
      </c>
      <c r="C155" s="83" t="s">
        <v>1668</v>
      </c>
      <c r="D155" s="85" t="s">
        <v>1669</v>
      </c>
      <c r="E155" s="85" t="s">
        <v>1670</v>
      </c>
      <c r="F155" s="86" t="s">
        <v>1108</v>
      </c>
      <c r="G155" s="86" t="s">
        <v>1093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1617</v>
      </c>
      <c r="B156" s="81" t="s">
        <v>1671</v>
      </c>
      <c r="C156" s="83" t="s">
        <v>1672</v>
      </c>
      <c r="D156" s="85" t="s">
        <v>1673</v>
      </c>
      <c r="E156" s="85" t="s">
        <v>1674</v>
      </c>
      <c r="F156" s="86" t="s">
        <v>1108</v>
      </c>
      <c r="G156" s="86" t="s">
        <v>1125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1675</v>
      </c>
      <c r="B157" s="80">
        <v>17</v>
      </c>
      <c r="C157" s="82" t="s">
        <v>25</v>
      </c>
      <c r="D157" s="84" t="s">
        <v>1676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1675</v>
      </c>
      <c r="B158" s="81" t="s">
        <v>1677</v>
      </c>
      <c r="C158" s="83" t="s">
        <v>1678</v>
      </c>
      <c r="D158" s="85" t="s">
        <v>1679</v>
      </c>
      <c r="E158" s="85" t="s">
        <v>1680</v>
      </c>
      <c r="F158" s="86" t="s">
        <v>1225</v>
      </c>
      <c r="G158" s="86" t="s">
        <v>1088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1675</v>
      </c>
      <c r="B159" s="81" t="s">
        <v>1681</v>
      </c>
      <c r="C159" s="83" t="s">
        <v>1682</v>
      </c>
      <c r="D159" s="85" t="s">
        <v>1683</v>
      </c>
      <c r="E159" s="85" t="s">
        <v>1684</v>
      </c>
      <c r="F159" s="86" t="s">
        <v>1200</v>
      </c>
      <c r="G159" s="86" t="s">
        <v>1141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1675</v>
      </c>
      <c r="B160" s="81" t="s">
        <v>1685</v>
      </c>
      <c r="C160" s="83" t="s">
        <v>1686</v>
      </c>
      <c r="D160" s="85" t="s">
        <v>1687</v>
      </c>
      <c r="E160" s="85" t="s">
        <v>1688</v>
      </c>
      <c r="F160" s="86" t="s">
        <v>1200</v>
      </c>
      <c r="G160" s="86" t="s">
        <v>1141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1675</v>
      </c>
      <c r="B161" s="81" t="s">
        <v>1689</v>
      </c>
      <c r="C161" s="83" t="s">
        <v>1690</v>
      </c>
      <c r="D161" s="85" t="s">
        <v>1691</v>
      </c>
      <c r="E161" s="85" t="s">
        <v>1692</v>
      </c>
      <c r="F161" s="86" t="s">
        <v>1200</v>
      </c>
      <c r="G161" s="86" t="s">
        <v>1141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1675</v>
      </c>
      <c r="B162" s="81" t="s">
        <v>1693</v>
      </c>
      <c r="C162" s="83" t="s">
        <v>1694</v>
      </c>
      <c r="D162" s="85" t="s">
        <v>1695</v>
      </c>
      <c r="E162" s="85" t="s">
        <v>1696</v>
      </c>
      <c r="F162" s="86" t="s">
        <v>1225</v>
      </c>
      <c r="G162" s="86" t="s">
        <v>1088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1675</v>
      </c>
      <c r="B163" s="81" t="s">
        <v>1697</v>
      </c>
      <c r="C163" s="83" t="s">
        <v>1698</v>
      </c>
      <c r="D163" s="85" t="s">
        <v>1699</v>
      </c>
      <c r="E163" s="85" t="s">
        <v>1700</v>
      </c>
      <c r="F163" s="86" t="s">
        <v>1225</v>
      </c>
      <c r="G163" s="86" t="s">
        <v>1088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1675</v>
      </c>
      <c r="B164" s="81" t="s">
        <v>1701</v>
      </c>
      <c r="C164" s="83" t="s">
        <v>1702</v>
      </c>
      <c r="D164" s="85" t="s">
        <v>1703</v>
      </c>
      <c r="E164" s="85" t="s">
        <v>1704</v>
      </c>
      <c r="F164" s="86" t="s">
        <v>1225</v>
      </c>
      <c r="G164" s="86" t="s">
        <v>1456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1675</v>
      </c>
      <c r="B165" s="81" t="s">
        <v>1705</v>
      </c>
      <c r="C165" s="83" t="s">
        <v>1706</v>
      </c>
      <c r="D165" s="85" t="s">
        <v>1707</v>
      </c>
      <c r="E165" s="85" t="s">
        <v>1708</v>
      </c>
      <c r="F165" s="86" t="s">
        <v>1225</v>
      </c>
      <c r="G165" s="86" t="s">
        <v>1456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1675</v>
      </c>
      <c r="B166" s="81" t="s">
        <v>1709</v>
      </c>
      <c r="C166" s="83" t="s">
        <v>1710</v>
      </c>
      <c r="D166" s="85" t="s">
        <v>1711</v>
      </c>
      <c r="E166" s="85" t="s">
        <v>1712</v>
      </c>
      <c r="F166" s="86" t="s">
        <v>1200</v>
      </c>
      <c r="G166" s="86" t="s">
        <v>1456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1713</v>
      </c>
      <c r="B167" s="80">
        <v>18</v>
      </c>
      <c r="C167" s="82" t="s">
        <v>25</v>
      </c>
      <c r="D167" s="84" t="s">
        <v>1714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1713</v>
      </c>
      <c r="B168" s="81" t="s">
        <v>1715</v>
      </c>
      <c r="C168" s="83" t="s">
        <v>1716</v>
      </c>
      <c r="D168" s="85" t="s">
        <v>1717</v>
      </c>
      <c r="E168" s="85" t="s">
        <v>1718</v>
      </c>
      <c r="F168" s="86" t="s">
        <v>1200</v>
      </c>
      <c r="G168" s="86" t="s">
        <v>1141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1713</v>
      </c>
      <c r="B169" s="81" t="s">
        <v>1719</v>
      </c>
      <c r="C169" s="83" t="s">
        <v>1720</v>
      </c>
      <c r="D169" s="85" t="s">
        <v>1721</v>
      </c>
      <c r="E169" s="85" t="s">
        <v>1722</v>
      </c>
      <c r="F169" s="86" t="s">
        <v>1353</v>
      </c>
      <c r="G169" s="86" t="s">
        <v>1093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1713</v>
      </c>
      <c r="B170" s="81" t="s">
        <v>1723</v>
      </c>
      <c r="C170" s="83" t="s">
        <v>1724</v>
      </c>
      <c r="D170" s="85" t="s">
        <v>1725</v>
      </c>
      <c r="E170" s="85" t="s">
        <v>1726</v>
      </c>
      <c r="F170" s="86" t="s">
        <v>1353</v>
      </c>
      <c r="G170" s="86" t="s">
        <v>1125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1713</v>
      </c>
      <c r="B171" s="81" t="s">
        <v>1727</v>
      </c>
      <c r="C171" s="83" t="s">
        <v>1728</v>
      </c>
      <c r="D171" s="85" t="s">
        <v>1729</v>
      </c>
      <c r="E171" s="85" t="s">
        <v>1730</v>
      </c>
      <c r="F171" s="86" t="s">
        <v>1353</v>
      </c>
      <c r="G171" s="86" t="s">
        <v>1125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1713</v>
      </c>
      <c r="B172" s="91" t="s">
        <v>1731</v>
      </c>
      <c r="C172" s="92" t="s">
        <v>1732</v>
      </c>
      <c r="D172" s="93" t="s">
        <v>1733</v>
      </c>
      <c r="E172" s="93" t="s">
        <v>1734</v>
      </c>
      <c r="F172" s="94" t="s">
        <v>1353</v>
      </c>
      <c r="G172" s="94" t="s">
        <v>1093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23" t="s">
        <v>805</v>
      </c>
      <c r="B176" s="123"/>
      <c r="C176" s="123"/>
      <c r="D176" s="123"/>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IFERROR(INDEX('Recommendations'!$I$2:$I$142, MATCH(J2,'Recommendations'!$B$2:$B$142,0))="Implemented", FALSE))</xm:f>
            <x14:dxf>
              <font>
                <color rgb="FF000000"/>
              </font>
              <fill>
                <patternFill>
                  <bgColor rgb="FF3C7D22"/>
                </patternFill>
              </fill>
            </x14:dxf>
          </x14:cfRule>
          <x14:cfRule type="expression" priority="2" id="{00000000-000E-0000-0400-000002000000}">
            <xm:f>AND(J2&lt;&gt;"", IFERROR(INDEX('Recommendations'!$I$2:$I$142, MATCH(J2,'Recommendations'!$B$2:$B$142,0))="Compensated", FALSE))</xm:f>
            <x14:dxf>
              <font>
                <color rgb="FF000000"/>
              </font>
              <fill>
                <patternFill>
                  <bgColor rgb="FFC6E0B4"/>
                </patternFill>
              </fill>
            </x14:dxf>
          </x14:cfRule>
          <x14:cfRule type="expression" priority="3" id="{00000000-000E-0000-0400-000003000000}">
            <xm:f>AND(J2&lt;&gt;"", IFERROR(INDEX('Recommendations'!$I$2:$I$142, MATCH(J2,'Recommendations'!$B$2:$B$142,0))="Testing", FALSE))</xm:f>
            <x14:dxf>
              <font>
                <color rgb="FF000000"/>
              </font>
              <fill>
                <patternFill>
                  <bgColor rgb="FFFFC000"/>
                </patternFill>
              </fill>
            </x14:dxf>
          </x14:cfRule>
          <x14:cfRule type="expression" priority="4" id="{00000000-000E-0000-0400-000004000000}">
            <xm:f>AND(J2&lt;&gt;"", IFERROR(INDEX('Recommendations'!$I$2:$I$142, MATCH(J2,'Recommendations'!$B$2:$B$142,0))="Failed", FALSE))</xm:f>
            <x14:dxf>
              <font>
                <color rgb="FF000000"/>
              </font>
              <fill>
                <patternFill>
                  <bgColor rgb="FFD82891"/>
                </patternFill>
              </fill>
            </x14:dxf>
          </x14:cfRule>
          <x14:cfRule type="expression" priority="5" id="{00000000-000E-0000-0400-000005000000}">
            <xm:f>AND(J2&lt;&gt;"", IFERROR(INDEX('Recommendations'!$I$2:$I$142, MATCH(J2,'Recommendations'!$B$2:$B$142,0))="Risk Accepted", FALSE))</xm:f>
            <x14:dxf>
              <font>
                <color rgb="FF000000"/>
              </font>
              <fill>
                <patternFill>
                  <bgColor rgb="FFD9D9D9"/>
                </patternFill>
              </fill>
            </x14:dxf>
          </x14:cfRule>
          <x14:cfRule type="expression" priority="6" id="{00000000-000E-0000-0400-000006000000}">
            <xm:f>AND(J2&lt;&gt;"", IFERROR(INDEX('Recommendations'!$I$2:$I$142, MATCH(J2,'Recommendations'!$B$2:$B$142,0))="N/A",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1735</v>
      </c>
      <c r="C1" s="121" t="s">
        <v>11</v>
      </c>
      <c r="D1" s="121" t="s">
        <v>941</v>
      </c>
      <c r="E1" s="121" t="s">
        <v>1736</v>
      </c>
      <c r="F1" s="121" t="s">
        <v>1737</v>
      </c>
      <c r="G1" s="121" t="s">
        <v>1035</v>
      </c>
      <c r="H1" s="121" t="s">
        <v>1036</v>
      </c>
      <c r="I1" s="121" t="s">
        <v>1037</v>
      </c>
      <c r="J1" s="121" t="s">
        <v>1038</v>
      </c>
      <c r="K1" s="121" t="s">
        <v>1039</v>
      </c>
      <c r="L1" s="121" t="s">
        <v>1040</v>
      </c>
      <c r="M1" s="121" t="s">
        <v>1041</v>
      </c>
      <c r="N1" s="121" t="s">
        <v>1042</v>
      </c>
      <c r="O1" s="121" t="s">
        <v>1043</v>
      </c>
      <c r="P1" s="121" t="s">
        <v>1044</v>
      </c>
      <c r="Q1" s="121" t="s">
        <v>1045</v>
      </c>
      <c r="R1" s="121" t="s">
        <v>1046</v>
      </c>
      <c r="S1" s="121" t="s">
        <v>1047</v>
      </c>
      <c r="T1" s="121" t="s">
        <v>1048</v>
      </c>
      <c r="U1" s="121" t="s">
        <v>1049</v>
      </c>
      <c r="V1" s="121" t="s">
        <v>1050</v>
      </c>
      <c r="W1" s="121" t="s">
        <v>1051</v>
      </c>
      <c r="X1" s="121" t="s">
        <v>1052</v>
      </c>
      <c r="Y1" s="121" t="s">
        <v>1053</v>
      </c>
      <c r="Z1" s="121" t="s">
        <v>1054</v>
      </c>
      <c r="AA1" s="121" t="s">
        <v>1055</v>
      </c>
      <c r="AB1" s="121" t="s">
        <v>1056</v>
      </c>
      <c r="AC1" s="121" t="s">
        <v>1057</v>
      </c>
      <c r="AD1" s="121" t="s">
        <v>1058</v>
      </c>
      <c r="AE1" s="121" t="s">
        <v>1059</v>
      </c>
      <c r="AF1" s="121" t="s">
        <v>1060</v>
      </c>
      <c r="AG1" s="121" t="s">
        <v>1061</v>
      </c>
      <c r="AH1" s="121" t="s">
        <v>1062</v>
      </c>
      <c r="AI1" s="121" t="s">
        <v>1063</v>
      </c>
      <c r="AJ1" s="121" t="s">
        <v>1064</v>
      </c>
      <c r="AK1" s="121" t="s">
        <v>1065</v>
      </c>
      <c r="AL1" s="121" t="s">
        <v>1066</v>
      </c>
      <c r="AM1" s="121" t="s">
        <v>1067</v>
      </c>
      <c r="AN1" s="121" t="s">
        <v>1068</v>
      </c>
      <c r="AO1" s="121" t="s">
        <v>1069</v>
      </c>
      <c r="AP1" s="121" t="s">
        <v>1070</v>
      </c>
      <c r="AQ1" s="121" t="s">
        <v>1071</v>
      </c>
      <c r="AR1" s="121" t="s">
        <v>1072</v>
      </c>
      <c r="AS1" s="121" t="s">
        <v>1073</v>
      </c>
      <c r="AT1" s="121" t="s">
        <v>1074</v>
      </c>
      <c r="AU1" s="122" t="s">
        <v>1075</v>
      </c>
    </row>
    <row r="2" spans="1:47" ht="60" customHeight="1" x14ac:dyDescent="0.35">
      <c r="A2" s="116" t="s">
        <v>1738</v>
      </c>
      <c r="B2" s="106" t="s">
        <v>1739</v>
      </c>
      <c r="C2" s="107" t="s">
        <v>1740</v>
      </c>
      <c r="D2" s="107" t="s">
        <v>1741</v>
      </c>
      <c r="E2" s="107" t="s">
        <v>1742</v>
      </c>
      <c r="F2" s="108" t="s">
        <v>1743</v>
      </c>
      <c r="G2" s="109">
        <f>IF(COUNTIF(H2:AU2,"&lt;&gt;")=0,"",SUMPRODUCT(((Recommendations[ImplStatus]="Implemented")+(Recommendations[ImplStatus]="Compensated"))*ISNUMBER(MATCH(Recommendations[Id],H2:AU2,0)))/COUNTIF(H2:AU2,"&lt;&gt;"))</f>
        <v>0</v>
      </c>
      <c r="H2" s="110" t="s">
        <v>496</v>
      </c>
      <c r="I2" s="110" t="s">
        <v>508</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1744</v>
      </c>
      <c r="B3" s="106" t="s">
        <v>1745</v>
      </c>
      <c r="C3" s="107" t="s">
        <v>1746</v>
      </c>
      <c r="D3" s="107" t="s">
        <v>1747</v>
      </c>
      <c r="E3" s="107" t="s">
        <v>1748</v>
      </c>
      <c r="F3" s="108" t="s">
        <v>1749</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1750</v>
      </c>
      <c r="B4" s="106" t="s">
        <v>1751</v>
      </c>
      <c r="C4" s="107" t="s">
        <v>1752</v>
      </c>
      <c r="D4" s="107" t="s">
        <v>1753</v>
      </c>
      <c r="E4" s="107" t="s">
        <v>1754</v>
      </c>
      <c r="F4" s="108" t="s">
        <v>1755</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1756</v>
      </c>
      <c r="B5" s="106" t="s">
        <v>1757</v>
      </c>
      <c r="C5" s="107" t="s">
        <v>1758</v>
      </c>
      <c r="D5" s="107" t="s">
        <v>1759</v>
      </c>
      <c r="E5" s="107" t="s">
        <v>1760</v>
      </c>
      <c r="F5" s="108" t="s">
        <v>1761</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1762</v>
      </c>
      <c r="B6" s="106" t="s">
        <v>1763</v>
      </c>
      <c r="C6" s="107" t="s">
        <v>1764</v>
      </c>
      <c r="D6" s="107" t="s">
        <v>1765</v>
      </c>
      <c r="E6" s="107" t="s">
        <v>25</v>
      </c>
      <c r="F6" s="108" t="s">
        <v>1766</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1767</v>
      </c>
      <c r="B7" s="106" t="s">
        <v>13</v>
      </c>
      <c r="C7" s="107" t="s">
        <v>1768</v>
      </c>
      <c r="D7" s="107" t="s">
        <v>1769</v>
      </c>
      <c r="E7" s="107" t="s">
        <v>25</v>
      </c>
      <c r="F7" s="108" t="s">
        <v>1770</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1771</v>
      </c>
      <c r="B8" s="106" t="s">
        <v>1772</v>
      </c>
      <c r="C8" s="107" t="s">
        <v>1773</v>
      </c>
      <c r="D8" s="107" t="s">
        <v>1774</v>
      </c>
      <c r="E8" s="107" t="s">
        <v>25</v>
      </c>
      <c r="F8" s="108" t="s">
        <v>1775</v>
      </c>
      <c r="G8" s="109">
        <f>IF(COUNTIF(H8:AU8,"&lt;&gt;")=0,"",SUMPRODUCT(((Recommendations[ImplStatus]="Implemented")+(Recommendations[ImplStatus]="Compensated"))*ISNUMBER(MATCH(Recommendations[Id],H8:AU8,0)))/COUNTIF(H8:AU8,"&lt;&gt;"))</f>
        <v>0</v>
      </c>
      <c r="H8" s="110" t="s">
        <v>118</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1776</v>
      </c>
      <c r="B9" s="106" t="s">
        <v>1777</v>
      </c>
      <c r="C9" s="107" t="s">
        <v>1778</v>
      </c>
      <c r="D9" s="107" t="s">
        <v>1779</v>
      </c>
      <c r="E9" s="107" t="s">
        <v>25</v>
      </c>
      <c r="F9" s="108" t="s">
        <v>1780</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1781</v>
      </c>
      <c r="B10" s="106" t="s">
        <v>1782</v>
      </c>
      <c r="C10" s="107" t="s">
        <v>1783</v>
      </c>
      <c r="D10" s="107" t="s">
        <v>1784</v>
      </c>
      <c r="E10" s="107" t="s">
        <v>25</v>
      </c>
      <c r="F10" s="108" t="s">
        <v>1785</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1786</v>
      </c>
      <c r="B11" s="106" t="s">
        <v>1787</v>
      </c>
      <c r="C11" s="107" t="s">
        <v>1788</v>
      </c>
      <c r="D11" s="107" t="s">
        <v>1789</v>
      </c>
      <c r="E11" s="107" t="s">
        <v>25</v>
      </c>
      <c r="F11" s="108" t="s">
        <v>1790</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1791</v>
      </c>
      <c r="B12" s="106" t="s">
        <v>1792</v>
      </c>
      <c r="C12" s="107" t="s">
        <v>1793</v>
      </c>
      <c r="D12" s="107" t="s">
        <v>1794</v>
      </c>
      <c r="E12" s="107" t="s">
        <v>25</v>
      </c>
      <c r="F12" s="108" t="s">
        <v>1795</v>
      </c>
      <c r="G12" s="109">
        <f>IF(COUNTIF(H12:AU12,"&lt;&gt;")=0,"",SUMPRODUCT(((Recommendations[ImplStatus]="Implemented")+(Recommendations[ImplStatus]="Compensated"))*ISNUMBER(MATCH(Recommendations[Id],H12:AU12,0)))/COUNTIF(H12:AU12,"&lt;&gt;"))</f>
        <v>0</v>
      </c>
      <c r="H12" s="110" t="s">
        <v>313</v>
      </c>
      <c r="I12" s="110" t="s">
        <v>660</v>
      </c>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1796</v>
      </c>
      <c r="B13" s="106" t="s">
        <v>1797</v>
      </c>
      <c r="C13" s="107" t="s">
        <v>1798</v>
      </c>
      <c r="D13" s="107" t="s">
        <v>1799</v>
      </c>
      <c r="E13" s="107" t="s">
        <v>25</v>
      </c>
      <c r="F13" s="108" t="s">
        <v>1800</v>
      </c>
      <c r="G13" s="109">
        <f>IF(COUNTIF(H13:AU13,"&lt;&gt;")=0,"",SUMPRODUCT(((Recommendations[ImplStatus]="Implemented")+(Recommendations[ImplStatus]="Compensated"))*ISNUMBER(MATCH(Recommendations[Id],H13:AU13,0)))/COUNTIF(H13:AU13,"&lt;&gt;"))</f>
        <v>0</v>
      </c>
      <c r="H13" s="110" t="s">
        <v>124</v>
      </c>
      <c r="I13" s="110" t="s">
        <v>130</v>
      </c>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1801</v>
      </c>
      <c r="B14" s="106" t="s">
        <v>1802</v>
      </c>
      <c r="C14" s="107" t="s">
        <v>1803</v>
      </c>
      <c r="D14" s="107" t="s">
        <v>1804</v>
      </c>
      <c r="E14" s="107" t="s">
        <v>25</v>
      </c>
      <c r="F14" s="108" t="s">
        <v>1805</v>
      </c>
      <c r="G14" s="109">
        <f>IF(COUNTIF(H14:AU14,"&lt;&gt;")=0,"",SUMPRODUCT(((Recommendations[ImplStatus]="Implemented")+(Recommendations[ImplStatus]="Compensated"))*ISNUMBER(MATCH(Recommendations[Id],H14:AU14,0)))/COUNTIF(H14:AU14,"&lt;&gt;"))</f>
        <v>0</v>
      </c>
      <c r="H14" s="110" t="s">
        <v>173</v>
      </c>
      <c r="I14" s="110" t="s">
        <v>178</v>
      </c>
      <c r="J14" s="110" t="s">
        <v>184</v>
      </c>
      <c r="K14" s="110" t="s">
        <v>189</v>
      </c>
      <c r="L14" s="110" t="s">
        <v>195</v>
      </c>
      <c r="M14" s="110" t="s">
        <v>200</v>
      </c>
      <c r="N14" s="110" t="s">
        <v>205</v>
      </c>
      <c r="O14" s="110" t="s">
        <v>210</v>
      </c>
      <c r="P14" s="110" t="s">
        <v>214</v>
      </c>
      <c r="Q14" s="110" t="s">
        <v>220</v>
      </c>
      <c r="R14" s="110" t="s">
        <v>225</v>
      </c>
      <c r="S14" s="110" t="s">
        <v>230</v>
      </c>
      <c r="T14" s="110" t="s">
        <v>235</v>
      </c>
      <c r="U14" s="110" t="s">
        <v>240</v>
      </c>
      <c r="V14" s="110" t="s">
        <v>246</v>
      </c>
      <c r="W14" s="110" t="s">
        <v>251</v>
      </c>
      <c r="X14" s="110" t="s">
        <v>256</v>
      </c>
      <c r="Y14" s="110" t="s">
        <v>261</v>
      </c>
      <c r="Z14" s="110" t="s">
        <v>267</v>
      </c>
      <c r="AA14" s="110" t="s">
        <v>274</v>
      </c>
      <c r="AB14" s="110" t="s">
        <v>280</v>
      </c>
      <c r="AC14" s="110" t="s">
        <v>285</v>
      </c>
      <c r="AD14" s="110" t="s">
        <v>290</v>
      </c>
      <c r="AE14" s="110" t="s">
        <v>295</v>
      </c>
      <c r="AF14" s="110" t="s">
        <v>301</v>
      </c>
      <c r="AG14" s="110" t="s">
        <v>306</v>
      </c>
      <c r="AH14" s="110" t="s">
        <v>325</v>
      </c>
      <c r="AI14" s="110" t="s">
        <v>331</v>
      </c>
      <c r="AJ14" s="110" t="s">
        <v>337</v>
      </c>
      <c r="AK14" s="110" t="s">
        <v>362</v>
      </c>
      <c r="AL14" s="110" t="s">
        <v>484</v>
      </c>
      <c r="AM14" s="110" t="s">
        <v>526</v>
      </c>
      <c r="AN14" s="110" t="s">
        <v>532</v>
      </c>
      <c r="AO14" s="110" t="s">
        <v>538</v>
      </c>
      <c r="AP14" s="110"/>
      <c r="AQ14" s="110"/>
      <c r="AR14" s="110"/>
      <c r="AS14" s="110"/>
      <c r="AT14" s="110"/>
      <c r="AU14" s="118"/>
    </row>
    <row r="15" spans="1:47" ht="60" customHeight="1" x14ac:dyDescent="0.35">
      <c r="A15" s="116" t="s">
        <v>1806</v>
      </c>
      <c r="B15" s="106" t="s">
        <v>1807</v>
      </c>
      <c r="C15" s="107" t="s">
        <v>1808</v>
      </c>
      <c r="D15" s="107" t="s">
        <v>1809</v>
      </c>
      <c r="E15" s="107" t="s">
        <v>25</v>
      </c>
      <c r="F15" s="108" t="s">
        <v>1810</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1811</v>
      </c>
      <c r="B16" s="106" t="s">
        <v>1812</v>
      </c>
      <c r="C16" s="107" t="s">
        <v>1813</v>
      </c>
      <c r="D16" s="107" t="s">
        <v>1814</v>
      </c>
      <c r="E16" s="107" t="s">
        <v>25</v>
      </c>
      <c r="F16" s="108" t="s">
        <v>1815</v>
      </c>
      <c r="G16" s="109">
        <f>IF(COUNTIF(H16:AU16,"&lt;&gt;")=0,"",SUMPRODUCT(((Recommendations[ImplStatus]="Implemented")+(Recommendations[ImplStatus]="Compensated"))*ISNUMBER(MATCH(Recommendations[Id],H16:AU16,0)))/COUNTIF(H16:AU16,"&lt;&gt;"))</f>
        <v>0</v>
      </c>
      <c r="H16" s="110" t="s">
        <v>290</v>
      </c>
      <c r="I16" s="110" t="s">
        <v>449</v>
      </c>
      <c r="J16" s="110" t="s">
        <v>455</v>
      </c>
      <c r="K16" s="110" t="s">
        <v>461</v>
      </c>
      <c r="L16" s="110" t="s">
        <v>577</v>
      </c>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1816</v>
      </c>
      <c r="B17" s="106" t="s">
        <v>1817</v>
      </c>
      <c r="C17" s="107" t="s">
        <v>1818</v>
      </c>
      <c r="D17" s="107" t="s">
        <v>1819</v>
      </c>
      <c r="E17" s="107" t="s">
        <v>25</v>
      </c>
      <c r="F17" s="108" t="s">
        <v>1820</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1821</v>
      </c>
      <c r="B18" s="106" t="s">
        <v>1822</v>
      </c>
      <c r="C18" s="107" t="s">
        <v>1823</v>
      </c>
      <c r="D18" s="107" t="s">
        <v>1824</v>
      </c>
      <c r="E18" s="107" t="s">
        <v>25</v>
      </c>
      <c r="F18" s="108" t="s">
        <v>1825</v>
      </c>
      <c r="G18" s="109">
        <f>IF(COUNTIF(H18:AU18,"&lt;&gt;")=0,"",SUMPRODUCT(((Recommendations[ImplStatus]="Implemented")+(Recommendations[ImplStatus]="Compensated"))*ISNUMBER(MATCH(Recommendations[Id],H18:AU18,0)))/COUNTIF(H18:AU18,"&lt;&gt;"))</f>
        <v>0</v>
      </c>
      <c r="H18" s="110" t="s">
        <v>84</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1826</v>
      </c>
      <c r="B19" s="106" t="s">
        <v>1827</v>
      </c>
      <c r="C19" s="107" t="s">
        <v>1828</v>
      </c>
      <c r="D19" s="107" t="s">
        <v>1829</v>
      </c>
      <c r="E19" s="107" t="s">
        <v>25</v>
      </c>
      <c r="F19" s="108" t="s">
        <v>1830</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112</v>
      </c>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1831</v>
      </c>
      <c r="B20" s="106" t="s">
        <v>1832</v>
      </c>
      <c r="C20" s="107" t="s">
        <v>1833</v>
      </c>
      <c r="D20" s="107" t="s">
        <v>1834</v>
      </c>
      <c r="E20" s="107" t="s">
        <v>25</v>
      </c>
      <c r="F20" s="108" t="s">
        <v>1835</v>
      </c>
      <c r="G20" s="109">
        <f>IF(COUNTIF(H20:AU20,"&lt;&gt;")=0,"",SUMPRODUCT(((Recommendations[ImplStatus]="Implemented")+(Recommendations[ImplStatus]="Compensated"))*ISNUMBER(MATCH(Recommendations[Id],H20:AU20,0)))/COUNTIF(H20:AU20,"&lt;&gt;"))</f>
        <v>0</v>
      </c>
      <c r="H20" s="110" t="s">
        <v>319</v>
      </c>
      <c r="I20" s="110" t="s">
        <v>356</v>
      </c>
      <c r="J20" s="110" t="s">
        <v>369</v>
      </c>
      <c r="K20" s="110" t="s">
        <v>374</v>
      </c>
      <c r="L20" s="110" t="s">
        <v>380</v>
      </c>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1836</v>
      </c>
      <c r="B21" s="106" t="s">
        <v>1837</v>
      </c>
      <c r="C21" s="107" t="s">
        <v>1838</v>
      </c>
      <c r="D21" s="107" t="s">
        <v>1839</v>
      </c>
      <c r="E21" s="107" t="s">
        <v>1840</v>
      </c>
      <c r="F21" s="108" t="s">
        <v>1841</v>
      </c>
      <c r="G21" s="109">
        <f>IF(COUNTIF(H21:AU21,"&lt;&gt;")=0,"",SUMPRODUCT(((Recommendations[ImplStatus]="Implemented")+(Recommendations[ImplStatus]="Compensated"))*ISNUMBER(MATCH(Recommendations[Id],H21:AU21,0)))/COUNTIF(H21:AU21,"&lt;&gt;"))</f>
        <v>0</v>
      </c>
      <c r="H21" s="110" t="s">
        <v>473</v>
      </c>
      <c r="I21" s="110" t="s">
        <v>544</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1842</v>
      </c>
      <c r="B22" s="106" t="s">
        <v>1843</v>
      </c>
      <c r="C22" s="107" t="s">
        <v>1844</v>
      </c>
      <c r="D22" s="107" t="s">
        <v>1845</v>
      </c>
      <c r="E22" s="107" t="s">
        <v>1846</v>
      </c>
      <c r="F22" s="108" t="s">
        <v>1847</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1848</v>
      </c>
      <c r="B23" s="106" t="s">
        <v>1849</v>
      </c>
      <c r="C23" s="107" t="s">
        <v>1850</v>
      </c>
      <c r="D23" s="107" t="s">
        <v>1851</v>
      </c>
      <c r="E23" s="107" t="s">
        <v>1852</v>
      </c>
      <c r="F23" s="108" t="s">
        <v>1853</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1854</v>
      </c>
      <c r="B24" s="106" t="s">
        <v>1855</v>
      </c>
      <c r="C24" s="107" t="s">
        <v>1856</v>
      </c>
      <c r="D24" s="107" t="s">
        <v>1857</v>
      </c>
      <c r="E24" s="107" t="s">
        <v>25</v>
      </c>
      <c r="F24" s="108" t="s">
        <v>1858</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1859</v>
      </c>
      <c r="B25" s="106" t="s">
        <v>1860</v>
      </c>
      <c r="C25" s="107" t="s">
        <v>1861</v>
      </c>
      <c r="D25" s="107" t="s">
        <v>25</v>
      </c>
      <c r="E25" s="107" t="s">
        <v>25</v>
      </c>
      <c r="F25" s="108" t="s">
        <v>1862</v>
      </c>
      <c r="G25" s="109">
        <f>IF(COUNTIF(H25:AU25,"&lt;&gt;")=0,"",SUMPRODUCT(((Recommendations[ImplStatus]="Implemented")+(Recommendations[ImplStatus]="Compensated"))*ISNUMBER(MATCH(Recommendations[Id],H25:AU25,0)))/COUNTIF(H25:AU25,"&lt;&gt;"))</f>
        <v>0</v>
      </c>
      <c r="H25" s="110" t="s">
        <v>369</v>
      </c>
      <c r="I25" s="110" t="s">
        <v>374</v>
      </c>
      <c r="J25" s="110" t="s">
        <v>380</v>
      </c>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1863</v>
      </c>
      <c r="B26" s="106" t="s">
        <v>1864</v>
      </c>
      <c r="C26" s="107" t="s">
        <v>1865</v>
      </c>
      <c r="D26" s="107" t="s">
        <v>1866</v>
      </c>
      <c r="E26" s="107" t="s">
        <v>25</v>
      </c>
      <c r="F26" s="108" t="s">
        <v>1867</v>
      </c>
      <c r="G26" s="109">
        <f>IF(COUNTIF(H26:AU26,"&lt;&gt;")=0,"",SUMPRODUCT(((Recommendations[ImplStatus]="Implemented")+(Recommendations[ImplStatus]="Compensated"))*ISNUMBER(MATCH(Recommendations[Id],H26:AU26,0)))/COUNTIF(H26:AU26,"&lt;&gt;"))</f>
        <v>0</v>
      </c>
      <c r="H26" s="110" t="s">
        <v>306</v>
      </c>
      <c r="I26" s="110" t="s">
        <v>325</v>
      </c>
      <c r="J26" s="110" t="s">
        <v>331</v>
      </c>
      <c r="K26" s="110" t="s">
        <v>337</v>
      </c>
      <c r="L26" s="110" t="s">
        <v>362</v>
      </c>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1868</v>
      </c>
      <c r="B27" s="106" t="s">
        <v>1869</v>
      </c>
      <c r="C27" s="107" t="s">
        <v>1870</v>
      </c>
      <c r="D27" s="107" t="s">
        <v>1871</v>
      </c>
      <c r="E27" s="107" t="s">
        <v>1872</v>
      </c>
      <c r="F27" s="108" t="s">
        <v>1873</v>
      </c>
      <c r="G27" s="109">
        <f>IF(COUNTIF(H27:AU27,"&lt;&gt;")=0,"",SUMPRODUCT(((Recommendations[ImplStatus]="Implemented")+(Recommendations[ImplStatus]="Compensated"))*ISNUMBER(MATCH(Recommendations[Id],H27:AU27,0)))/COUNTIF(H27:AU27,"&lt;&gt;"))</f>
        <v>0</v>
      </c>
      <c r="H27" s="110" t="s">
        <v>682</v>
      </c>
      <c r="I27" s="110" t="s">
        <v>749</v>
      </c>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1874</v>
      </c>
      <c r="B28" s="106" t="s">
        <v>1875</v>
      </c>
      <c r="C28" s="107" t="s">
        <v>1876</v>
      </c>
      <c r="D28" s="107" t="s">
        <v>25</v>
      </c>
      <c r="E28" s="107" t="s">
        <v>25</v>
      </c>
      <c r="F28" s="108" t="s">
        <v>1877</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1878</v>
      </c>
      <c r="B29" s="106" t="s">
        <v>1879</v>
      </c>
      <c r="C29" s="107" t="s">
        <v>1880</v>
      </c>
      <c r="D29" s="107" t="s">
        <v>1881</v>
      </c>
      <c r="E29" s="107" t="s">
        <v>1882</v>
      </c>
      <c r="F29" s="108" t="s">
        <v>1883</v>
      </c>
      <c r="G29" s="109">
        <f>IF(COUNTIF(H29:AU29,"&lt;&gt;")=0,"",SUMPRODUCT(((Recommendations[ImplStatus]="Implemented")+(Recommendations[ImplStatus]="Compensated"))*ISNUMBER(MATCH(Recommendations[Id],H29:AU29,0)))/COUNTIF(H29:AU29,"&lt;&gt;"))</f>
        <v>0</v>
      </c>
      <c r="H29" s="110" t="s">
        <v>490</v>
      </c>
      <c r="I29" s="110" t="s">
        <v>567</v>
      </c>
      <c r="J29" s="110" t="s">
        <v>572</v>
      </c>
      <c r="K29" s="110" t="s">
        <v>583</v>
      </c>
      <c r="L29" s="110" t="s">
        <v>589</v>
      </c>
      <c r="M29" s="110" t="s">
        <v>594</v>
      </c>
      <c r="N29" s="110" t="s">
        <v>600</v>
      </c>
      <c r="O29" s="110" t="s">
        <v>605</v>
      </c>
      <c r="P29" s="110" t="s">
        <v>611</v>
      </c>
      <c r="Q29" s="110" t="s">
        <v>760</v>
      </c>
      <c r="R29" s="110" t="s">
        <v>765</v>
      </c>
      <c r="S29" s="110" t="s">
        <v>770</v>
      </c>
      <c r="T29" s="110" t="s">
        <v>775</v>
      </c>
      <c r="U29" s="110" t="s">
        <v>780</v>
      </c>
      <c r="V29" s="110" t="s">
        <v>785</v>
      </c>
      <c r="W29" s="110" t="s">
        <v>790</v>
      </c>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1884</v>
      </c>
      <c r="B30" s="106" t="s">
        <v>1885</v>
      </c>
      <c r="C30" s="107" t="s">
        <v>1886</v>
      </c>
      <c r="D30" s="107" t="s">
        <v>1887</v>
      </c>
      <c r="E30" s="107" t="s">
        <v>25</v>
      </c>
      <c r="F30" s="108" t="s">
        <v>1888</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1889</v>
      </c>
      <c r="B31" s="106" t="s">
        <v>1890</v>
      </c>
      <c r="C31" s="107" t="s">
        <v>1891</v>
      </c>
      <c r="D31" s="107" t="s">
        <v>1892</v>
      </c>
      <c r="E31" s="107" t="s">
        <v>1893</v>
      </c>
      <c r="F31" s="108" t="s">
        <v>1894</v>
      </c>
      <c r="G31" s="109">
        <f>IF(COUNTIF(H31:AU31,"&lt;&gt;")=0,"",SUMPRODUCT(((Recommendations[ImplStatus]="Implemented")+(Recommendations[ImplStatus]="Compensated"))*ISNUMBER(MATCH(Recommendations[Id],H31:AU31,0)))/COUNTIF(H31:AU31,"&lt;&gt;"))</f>
        <v>0</v>
      </c>
      <c r="H31" s="110" t="s">
        <v>426</v>
      </c>
      <c r="I31" s="110" t="s">
        <v>478</v>
      </c>
      <c r="J31" s="110" t="s">
        <v>551</v>
      </c>
      <c r="K31" s="110" t="s">
        <v>556</v>
      </c>
      <c r="L31" s="110" t="s">
        <v>617</v>
      </c>
      <c r="M31" s="110" t="s">
        <v>622</v>
      </c>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1895</v>
      </c>
      <c r="B32" s="106" t="s">
        <v>1896</v>
      </c>
      <c r="C32" s="107" t="s">
        <v>1897</v>
      </c>
      <c r="D32" s="107" t="s">
        <v>1898</v>
      </c>
      <c r="E32" s="107" t="s">
        <v>1899</v>
      </c>
      <c r="F32" s="108" t="s">
        <v>1900</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1901</v>
      </c>
      <c r="B33" s="106" t="s">
        <v>1902</v>
      </c>
      <c r="C33" s="107" t="s">
        <v>1903</v>
      </c>
      <c r="D33" s="107" t="s">
        <v>1904</v>
      </c>
      <c r="E33" s="107" t="s">
        <v>25</v>
      </c>
      <c r="F33" s="108" t="s">
        <v>1905</v>
      </c>
      <c r="G33" s="109">
        <f>IF(COUNTIF(H33:AU33,"&lt;&gt;")=0,"",SUMPRODUCT(((Recommendations[ImplStatus]="Implemented")+(Recommendations[ImplStatus]="Compensated"))*ISNUMBER(MATCH(Recommendations[Id],H33:AU33,0)))/COUNTIF(H33:AU33,"&lt;&gt;"))</f>
        <v>0</v>
      </c>
      <c r="H33" s="110" t="s">
        <v>634</v>
      </c>
      <c r="I33" s="110" t="s">
        <v>644</v>
      </c>
      <c r="J33" s="110" t="s">
        <v>650</v>
      </c>
      <c r="K33" s="110" t="s">
        <v>666</v>
      </c>
      <c r="L33" s="110" t="s">
        <v>676</v>
      </c>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1906</v>
      </c>
      <c r="B34" s="106" t="s">
        <v>1907</v>
      </c>
      <c r="C34" s="107" t="s">
        <v>1908</v>
      </c>
      <c r="D34" s="107" t="s">
        <v>1909</v>
      </c>
      <c r="E34" s="107" t="s">
        <v>25</v>
      </c>
      <c r="F34" s="108" t="s">
        <v>1910</v>
      </c>
      <c r="G34" s="109">
        <f>IF(COUNTIF(H34:AU34,"&lt;&gt;")=0,"",SUMPRODUCT(((Recommendations[ImplStatus]="Implemented")+(Recommendations[ImplStatus]="Compensated"))*ISNUMBER(MATCH(Recommendations[Id],H34:AU34,0)))/COUNTIF(H34:AU34,"&lt;&gt;"))</f>
        <v>0</v>
      </c>
      <c r="H34" s="110" t="s">
        <v>57</v>
      </c>
      <c r="I34" s="110" t="s">
        <v>63</v>
      </c>
      <c r="J34" s="110" t="s">
        <v>68</v>
      </c>
      <c r="K34" s="110" t="s">
        <v>74</v>
      </c>
      <c r="L34" s="110" t="s">
        <v>80</v>
      </c>
      <c r="M34" s="110" t="s">
        <v>145</v>
      </c>
      <c r="N34" s="110" t="s">
        <v>150</v>
      </c>
      <c r="O34" s="110" t="s">
        <v>156</v>
      </c>
      <c r="P34" s="110" t="s">
        <v>167</v>
      </c>
      <c r="Q34" s="110" t="s">
        <v>421</v>
      </c>
      <c r="R34" s="110" t="s">
        <v>432</v>
      </c>
      <c r="S34" s="110" t="s">
        <v>438</v>
      </c>
      <c r="T34" s="110" t="s">
        <v>443</v>
      </c>
      <c r="U34" s="110" t="s">
        <v>639</v>
      </c>
      <c r="V34" s="110" t="s">
        <v>655</v>
      </c>
      <c r="W34" s="110" t="s">
        <v>671</v>
      </c>
      <c r="X34" s="110" t="s">
        <v>688</v>
      </c>
      <c r="Y34" s="110" t="s">
        <v>694</v>
      </c>
      <c r="Z34" s="110" t="s">
        <v>700</v>
      </c>
      <c r="AA34" s="110" t="s">
        <v>706</v>
      </c>
      <c r="AB34" s="110" t="s">
        <v>711</v>
      </c>
      <c r="AC34" s="110" t="s">
        <v>716</v>
      </c>
      <c r="AD34" s="110" t="s">
        <v>722</v>
      </c>
      <c r="AE34" s="110" t="s">
        <v>727</v>
      </c>
      <c r="AF34" s="110" t="s">
        <v>733</v>
      </c>
      <c r="AG34" s="110" t="s">
        <v>738</v>
      </c>
      <c r="AH34" s="110" t="s">
        <v>743</v>
      </c>
      <c r="AI34" s="110" t="s">
        <v>749</v>
      </c>
      <c r="AJ34" s="110" t="s">
        <v>754</v>
      </c>
      <c r="AK34" s="110" t="s">
        <v>795</v>
      </c>
      <c r="AL34" s="110" t="s">
        <v>800</v>
      </c>
      <c r="AM34" s="110"/>
      <c r="AN34" s="110"/>
      <c r="AO34" s="110"/>
      <c r="AP34" s="110"/>
      <c r="AQ34" s="110"/>
      <c r="AR34" s="110"/>
      <c r="AS34" s="110"/>
      <c r="AT34" s="110"/>
      <c r="AU34" s="118"/>
    </row>
    <row r="35" spans="1:47" ht="60" customHeight="1" x14ac:dyDescent="0.35">
      <c r="A35" s="116" t="s">
        <v>1911</v>
      </c>
      <c r="B35" s="106" t="s">
        <v>1912</v>
      </c>
      <c r="C35" s="107" t="s">
        <v>1913</v>
      </c>
      <c r="D35" s="107" t="s">
        <v>1914</v>
      </c>
      <c r="E35" s="107" t="s">
        <v>1915</v>
      </c>
      <c r="F35" s="108" t="s">
        <v>1916</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1917</v>
      </c>
      <c r="B36" s="106" t="s">
        <v>1918</v>
      </c>
      <c r="C36" s="107" t="s">
        <v>1919</v>
      </c>
      <c r="D36" s="107" t="s">
        <v>1920</v>
      </c>
      <c r="E36" s="107" t="s">
        <v>1921</v>
      </c>
      <c r="F36" s="108" t="s">
        <v>1922</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1923</v>
      </c>
      <c r="B37" s="106" t="s">
        <v>1924</v>
      </c>
      <c r="C37" s="107" t="s">
        <v>1925</v>
      </c>
      <c r="D37" s="107" t="s">
        <v>1926</v>
      </c>
      <c r="E37" s="107" t="s">
        <v>25</v>
      </c>
      <c r="F37" s="108" t="s">
        <v>1927</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1928</v>
      </c>
      <c r="B38" s="106" t="s">
        <v>1929</v>
      </c>
      <c r="C38" s="107" t="s">
        <v>1930</v>
      </c>
      <c r="D38" s="107" t="s">
        <v>1931</v>
      </c>
      <c r="E38" s="107" t="s">
        <v>1932</v>
      </c>
      <c r="F38" s="108" t="s">
        <v>1933</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1934</v>
      </c>
      <c r="B39" s="106" t="s">
        <v>1935</v>
      </c>
      <c r="C39" s="107" t="s">
        <v>1936</v>
      </c>
      <c r="D39" s="107" t="s">
        <v>1937</v>
      </c>
      <c r="E39" s="107" t="s">
        <v>25</v>
      </c>
      <c r="F39" s="108" t="s">
        <v>1938</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1939</v>
      </c>
      <c r="B40" s="106" t="s">
        <v>1940</v>
      </c>
      <c r="C40" s="107" t="s">
        <v>1941</v>
      </c>
      <c r="D40" s="107" t="s">
        <v>1942</v>
      </c>
      <c r="E40" s="107" t="s">
        <v>1943</v>
      </c>
      <c r="F40" s="108" t="s">
        <v>1944</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1945</v>
      </c>
      <c r="B41" s="106" t="s">
        <v>1946</v>
      </c>
      <c r="C41" s="107" t="s">
        <v>1947</v>
      </c>
      <c r="D41" s="107" t="s">
        <v>1948</v>
      </c>
      <c r="E41" s="107" t="s">
        <v>1949</v>
      </c>
      <c r="F41" s="108" t="s">
        <v>1950</v>
      </c>
      <c r="G41" s="109">
        <f>IF(COUNTIF(H41:AU41,"&lt;&gt;")=0,"",SUMPRODUCT(((Recommendations[ImplStatus]="Implemented")+(Recommendations[ImplStatus]="Compensated"))*ISNUMBER(MATCH(Recommendations[Id],H41:AU41,0)))/COUNTIF(H41:AU41,"&lt;&gt;"))</f>
        <v>0</v>
      </c>
      <c r="H41" s="110" t="s">
        <v>90</v>
      </c>
      <c r="I41" s="110" t="s">
        <v>106</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1951</v>
      </c>
      <c r="B42" s="106" t="s">
        <v>1952</v>
      </c>
      <c r="C42" s="107" t="s">
        <v>1953</v>
      </c>
      <c r="D42" s="107" t="s">
        <v>1954</v>
      </c>
      <c r="E42" s="107" t="s">
        <v>1955</v>
      </c>
      <c r="F42" s="108" t="s">
        <v>1956</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1957</v>
      </c>
      <c r="B43" s="106" t="s">
        <v>1958</v>
      </c>
      <c r="C43" s="107" t="s">
        <v>1959</v>
      </c>
      <c r="D43" s="107" t="s">
        <v>1960</v>
      </c>
      <c r="E43" s="107" t="s">
        <v>1961</v>
      </c>
      <c r="F43" s="108" t="s">
        <v>1962</v>
      </c>
      <c r="G43" s="109">
        <f>IF(COUNTIF(H43:AU43,"&lt;&gt;")=0,"",SUMPRODUCT(((Recommendations[ImplStatus]="Implemented")+(Recommendations[ImplStatus]="Compensated"))*ISNUMBER(MATCH(Recommendations[Id],H43:AU43,0)))/COUNTIF(H43:AU43,"&lt;&gt;"))</f>
        <v>0</v>
      </c>
      <c r="H43" s="110" t="s">
        <v>386</v>
      </c>
      <c r="I43" s="110" t="s">
        <v>391</v>
      </c>
      <c r="J43" s="110" t="s">
        <v>396</v>
      </c>
      <c r="K43" s="110" t="s">
        <v>401</v>
      </c>
      <c r="L43" s="110" t="s">
        <v>406</v>
      </c>
      <c r="M43" s="110" t="s">
        <v>411</v>
      </c>
      <c r="N43" s="110" t="s">
        <v>416</v>
      </c>
      <c r="O43" s="110" t="s">
        <v>467</v>
      </c>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1963</v>
      </c>
      <c r="B44" s="106" t="s">
        <v>1964</v>
      </c>
      <c r="C44" s="107" t="s">
        <v>1965</v>
      </c>
      <c r="D44" s="107" t="s">
        <v>1966</v>
      </c>
      <c r="E44" s="107" t="s">
        <v>25</v>
      </c>
      <c r="F44" s="108" t="s">
        <v>1967</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1968</v>
      </c>
      <c r="B45" s="111" t="s">
        <v>1969</v>
      </c>
      <c r="C45" s="112" t="s">
        <v>1970</v>
      </c>
      <c r="D45" s="112" t="s">
        <v>1971</v>
      </c>
      <c r="E45" s="112" t="s">
        <v>1972</v>
      </c>
      <c r="F45" s="113" t="s">
        <v>1973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123" t="s">
        <v>805</v>
      </c>
      <c r="B49" s="123"/>
      <c r="C49" s="123"/>
      <c r="D49" s="123"/>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IFERROR(INDEX('Recommendations'!$I$2:$I$142, MATCH(H2,'Recommendations'!$B$2:$B$142,0))="Implemented", FALSE))</xm:f>
            <x14:dxf>
              <font>
                <color rgb="FF000000"/>
              </font>
              <fill>
                <patternFill>
                  <bgColor rgb="FF3C7D22"/>
                </patternFill>
              </fill>
            </x14:dxf>
          </x14:cfRule>
          <x14:cfRule type="expression" priority="2" id="{00000000-000E-0000-0500-000002000000}">
            <xm:f>AND(H2&lt;&gt;"", IFERROR(INDEX('Recommendations'!$I$2:$I$142, MATCH(H2,'Recommendations'!$B$2:$B$142,0))="Compensated", FALSE))</xm:f>
            <x14:dxf>
              <font>
                <color rgb="FF000000"/>
              </font>
              <fill>
                <patternFill>
                  <bgColor rgb="FFC6E0B4"/>
                </patternFill>
              </fill>
            </x14:dxf>
          </x14:cfRule>
          <x14:cfRule type="expression" priority="3" id="{00000000-000E-0000-0500-000003000000}">
            <xm:f>AND(H2&lt;&gt;"", IFERROR(INDEX('Recommendations'!$I$2:$I$142, MATCH(H2,'Recommendations'!$B$2:$B$142,0))="Testing", FALSE))</xm:f>
            <x14:dxf>
              <font>
                <color rgb="FF000000"/>
              </font>
              <fill>
                <patternFill>
                  <bgColor rgb="FFFFC000"/>
                </patternFill>
              </fill>
            </x14:dxf>
          </x14:cfRule>
          <x14:cfRule type="expression" priority="4" id="{00000000-000E-0000-0500-000004000000}">
            <xm:f>AND(H2&lt;&gt;"", IFERROR(INDEX('Recommendations'!$I$2:$I$142, MATCH(H2,'Recommendations'!$B$2:$B$142,0))="Failed", FALSE))</xm:f>
            <x14:dxf>
              <font>
                <color rgb="FF000000"/>
              </font>
              <fill>
                <patternFill>
                  <bgColor rgb="FFD82891"/>
                </patternFill>
              </fill>
            </x14:dxf>
          </x14:cfRule>
          <x14:cfRule type="expression" priority="5" id="{00000000-000E-0000-0500-000005000000}">
            <xm:f>AND(H2&lt;&gt;"", IFERROR(INDEX('Recommendations'!$I$2:$I$142, MATCH(H2,'Recommendations'!$B$2:$B$142,0))="Risk Accepted", FALSE))</xm:f>
            <x14:dxf>
              <font>
                <color rgb="FF000000"/>
              </font>
              <fill>
                <patternFill>
                  <bgColor rgb="FFD9D9D9"/>
                </patternFill>
              </fill>
            </x14:dxf>
          </x14:cfRule>
          <x14:cfRule type="expression" priority="6" id="{00000000-000E-0000-0500-000006000000}">
            <xm:f>AND(H2&lt;&gt;"", IFERROR(INDEX('Recommendations'!$I$2:$I$142, MATCH(H2,'Recommendations'!$B$2:$B$142,0))="N/A", FALSE))</xm:f>
            <x14:dxf>
              <font>
                <color rgb="FF000000"/>
              </font>
              <fill>
                <patternFill>
                  <bgColor rgb="FFF2F2F2"/>
                </patternFill>
              </fill>
            </x14:dxf>
          </x14:cfRule>
          <xm:sqref>H2:AU45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Dashboard</vt:lpstr>
      <vt:lpstr>Recommendations</vt:lpstr>
      <vt:lpstr>ImplementationLog</vt:lpstr>
      <vt:lpstr>CSCv8</vt:lpstr>
      <vt:lpstr>MITRE-MTs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AKS Optimized Azure Linux 3 Benchmark - SHGIR</dc:title>
  <dc:subject>Generated on: 2026-06-08 20:50:44</dc:subject>
  <dc:creator>Anicet Fopa Tchoffo</dc:creator>
  <cp:keywords>Baseline;Hardening;CIS;Benchmark</cp:keywords>
  <dc:description>Baseline Developed By: Center for Internet Security (CIS)</dc:description>
  <cp:lastModifiedBy>Anicet Fopa Tchoffo</cp:lastModifiedBy>
  <dcterms:modified xsi:type="dcterms:W3CDTF">2026-06-08T19:50:53Z</dcterms:modified>
  <cp:category>CIS</cp:category>
  <cp:contentStatus>Draft</cp:contentStatus>
</cp:coreProperties>
</file>